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bcca.sharepoint.com/teams/ubcEMPL-gr-HealthWellbeingandBenefits/Shared Documents/Wellbeing/Programs/Healthy Workplace Initiatives Program (HWIP)/Current Year/2025/"/>
    </mc:Choice>
  </mc:AlternateContent>
  <xr:revisionPtr revIDLastSave="84" documentId="121_{060DE2C1-7EBA-4CB1-BEAE-7E4478C1C6CD}" xr6:coauthVersionLast="47" xr6:coauthVersionMax="47" xr10:uidLastSave="{48974793-3AC8-4A6D-8204-4C404D1B7261}"/>
  <bookViews>
    <workbookView xWindow="28680" yWindow="-132" windowWidth="29040" windowHeight="15720" firstSheet="1" activeTab="1" xr2:uid="{00000000-000D-0000-FFFF-FFFF00000000}"/>
  </bookViews>
  <sheets>
    <sheet name="Reimbursement steps " sheetId="5" r:id="rId1"/>
    <sheet name="1. Cover Sheet " sheetId="6" r:id="rId2"/>
    <sheet name="2. Ledger Summary" sheetId="7" r:id="rId3"/>
    <sheet name="Ledger Summary Example" sheetId="3" r:id="rId4"/>
    <sheet name="HWIP Category Data" sheetId="4" state="hidden" r:id="rId5"/>
  </sheets>
  <definedNames>
    <definedName name="_xlnm.Print_Titles" localSheetId="1">'1. Cover Sheet '!$1:$23</definedName>
    <definedName name="valuevx">42.314159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H12" i="6"/>
  <c r="H13" i="6"/>
  <c r="H14" i="6"/>
  <c r="H15" i="6"/>
  <c r="H16" i="6"/>
  <c r="H17" i="6"/>
  <c r="H18" i="6"/>
  <c r="H10" i="6"/>
  <c r="H19" i="6" s="1"/>
  <c r="F27" i="6"/>
  <c r="H56" i="6"/>
  <c r="H57" i="6"/>
  <c r="H58" i="6"/>
  <c r="H59" i="6"/>
  <c r="H60" i="6"/>
  <c r="H61" i="6"/>
  <c r="H62" i="6"/>
  <c r="H63" i="6"/>
  <c r="H64" i="6"/>
  <c r="H65" i="6"/>
  <c r="G56" i="6"/>
  <c r="G57" i="6"/>
  <c r="G58" i="6"/>
  <c r="G59" i="6"/>
  <c r="G60" i="6"/>
  <c r="G61" i="6"/>
  <c r="G62" i="6"/>
  <c r="G63" i="6"/>
  <c r="G64" i="6"/>
  <c r="G65" i="6"/>
  <c r="F56" i="6"/>
  <c r="F57" i="6"/>
  <c r="F58" i="6"/>
  <c r="F59" i="6"/>
  <c r="F60" i="6"/>
  <c r="F61" i="6"/>
  <c r="F62" i="6"/>
  <c r="F63" i="6"/>
  <c r="F64" i="6"/>
  <c r="F65" i="6"/>
  <c r="H24" i="6" l="1"/>
  <c r="H27" i="6"/>
  <c r="G24" i="6"/>
  <c r="F24" i="6"/>
  <c r="G27" i="6"/>
  <c r="F28" i="6"/>
  <c r="G28" i="6"/>
  <c r="H28" i="6"/>
  <c r="F29" i="6"/>
  <c r="G29" i="6"/>
  <c r="H29" i="6"/>
  <c r="F30" i="6"/>
  <c r="G30" i="6"/>
  <c r="H30" i="6"/>
  <c r="F31" i="6"/>
  <c r="G31" i="6"/>
  <c r="H31" i="6"/>
  <c r="F32" i="6"/>
  <c r="G32" i="6"/>
  <c r="H32" i="6"/>
  <c r="F33" i="6"/>
  <c r="G33" i="6"/>
  <c r="H33" i="6"/>
  <c r="F34" i="6"/>
  <c r="G34" i="6"/>
  <c r="H34" i="6"/>
  <c r="F35" i="6"/>
  <c r="G35" i="6"/>
  <c r="H35" i="6"/>
  <c r="F36" i="6"/>
  <c r="G36" i="6"/>
  <c r="H36" i="6"/>
  <c r="F37" i="6"/>
  <c r="G37" i="6"/>
  <c r="H37" i="6"/>
  <c r="F38" i="6"/>
  <c r="G38" i="6"/>
  <c r="H38" i="6"/>
  <c r="F39" i="6"/>
  <c r="G39" i="6"/>
  <c r="H39" i="6"/>
  <c r="F40" i="6"/>
  <c r="G40" i="6"/>
  <c r="H40" i="6"/>
  <c r="F41" i="6"/>
  <c r="G41" i="6"/>
  <c r="H41" i="6"/>
  <c r="F42" i="6"/>
  <c r="G42" i="6"/>
  <c r="H42" i="6"/>
  <c r="F43" i="6"/>
  <c r="G43" i="6"/>
  <c r="H43" i="6"/>
  <c r="F44" i="6"/>
  <c r="G44" i="6"/>
  <c r="H44" i="6"/>
  <c r="F45" i="6"/>
  <c r="G45" i="6"/>
  <c r="H45" i="6"/>
  <c r="F46" i="6"/>
  <c r="G46" i="6"/>
  <c r="H46" i="6"/>
  <c r="F47" i="6"/>
  <c r="G47" i="6"/>
  <c r="H47" i="6"/>
  <c r="F48" i="6"/>
  <c r="G48" i="6"/>
  <c r="H48" i="6"/>
  <c r="F49" i="6"/>
  <c r="G49" i="6"/>
  <c r="H49" i="6"/>
  <c r="F50" i="6"/>
  <c r="G50" i="6"/>
  <c r="H50" i="6"/>
  <c r="F51" i="6"/>
  <c r="G51" i="6"/>
  <c r="H51" i="6"/>
  <c r="F52" i="6"/>
  <c r="G52" i="6"/>
  <c r="H52" i="6"/>
  <c r="F53" i="6"/>
  <c r="G53" i="6"/>
  <c r="H53" i="6"/>
  <c r="F54" i="6"/>
  <c r="G54" i="6"/>
  <c r="H54" i="6"/>
  <c r="F55" i="6"/>
  <c r="G55" i="6"/>
  <c r="H55" i="6"/>
  <c r="H26" i="6"/>
  <c r="F26" i="6"/>
  <c r="G26" i="6"/>
  <c r="G6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H20" i="6" l="1"/>
</calcChain>
</file>

<file path=xl/sharedStrings.xml><?xml version="1.0" encoding="utf-8"?>
<sst xmlns="http://schemas.openxmlformats.org/spreadsheetml/2006/main" count="272" uniqueCount="186">
  <si>
    <t>Healthy Workplace Initiatives Fund Program Coversheet</t>
  </si>
  <si>
    <t>Office Supplies</t>
  </si>
  <si>
    <t xml:space="preserve">Please fill in all the spaces in blue </t>
  </si>
  <si>
    <t>1. All Budget Reports, receipts and General Ledger screenshots MUST be provided in order to be reimbursed.</t>
  </si>
  <si>
    <t>2. Number and scan receipts (match each transaction with corresponding receipt)</t>
  </si>
  <si>
    <t>3. Do not combine receipts into one budget item; report them individually</t>
  </si>
  <si>
    <t>HWIP Funding Period</t>
  </si>
  <si>
    <t>2025-2026</t>
  </si>
  <si>
    <t>Description</t>
  </si>
  <si>
    <t>Max</t>
  </si>
  <si>
    <t>GL Total</t>
  </si>
  <si>
    <t>Check</t>
  </si>
  <si>
    <t>Department/Unit Name( in full)</t>
  </si>
  <si>
    <t>Prizes/incentives</t>
  </si>
  <si>
    <t>Your Department's Cost Center</t>
  </si>
  <si>
    <t>Food</t>
  </si>
  <si>
    <t xml:space="preserve">Your Department's Worktag </t>
  </si>
  <si>
    <t>Promotional material</t>
  </si>
  <si>
    <t>Transportation/mileage</t>
  </si>
  <si>
    <t>HWIP Funding Category:</t>
  </si>
  <si>
    <t>Innovative new idea</t>
  </si>
  <si>
    <t>Small equipment</t>
  </si>
  <si>
    <t>Approved Amount:</t>
  </si>
  <si>
    <t>Health &amp; Wellbeing Apps</t>
  </si>
  <si>
    <t>Guest instructor or facilitator fees</t>
  </si>
  <si>
    <t>No max</t>
  </si>
  <si>
    <t>Room rental</t>
  </si>
  <si>
    <t>Educational workshop costs</t>
  </si>
  <si>
    <t>Total</t>
  </si>
  <si>
    <t>Remaining HWIP:</t>
  </si>
  <si>
    <t>From General Ledger Report in Workday- See example</t>
  </si>
  <si>
    <t>Receipt #</t>
  </si>
  <si>
    <t>Invoice Date (DD/MM/YYYY)</t>
  </si>
  <si>
    <t>Name of vendor</t>
  </si>
  <si>
    <t>Description (select from drop down menu)</t>
  </si>
  <si>
    <t>Invoice Amount</t>
  </si>
  <si>
    <t>Ledger Account</t>
  </si>
  <si>
    <t>Ledger
 Amount (translated debit amount )</t>
  </si>
  <si>
    <t>Spend Category</t>
  </si>
  <si>
    <t>Note</t>
  </si>
  <si>
    <t>29/4/2025</t>
  </si>
  <si>
    <t>Amazon</t>
  </si>
  <si>
    <t>(e.g. Prizes/incentives, food, facilitator fee, etc.)</t>
  </si>
  <si>
    <t>Journal</t>
  </si>
  <si>
    <t>Journal Source</t>
  </si>
  <si>
    <t>Accounting Date</t>
  </si>
  <si>
    <t>Budget Date</t>
  </si>
  <si>
    <t>Fund</t>
  </si>
  <si>
    <t>Cost Center</t>
  </si>
  <si>
    <t>Driver Worktag</t>
  </si>
  <si>
    <t>Translated Debit Amount</t>
  </si>
  <si>
    <t>Translated Credit Amount</t>
  </si>
  <si>
    <t>Operational Transaction</t>
  </si>
  <si>
    <t>Purchase Order</t>
  </si>
  <si>
    <t>Supplier, Customer or Employee</t>
  </si>
  <si>
    <t>Credit Card Merchant Name</t>
  </si>
  <si>
    <t>Invoice Memo</t>
  </si>
  <si>
    <t>Line Memo</t>
  </si>
  <si>
    <t>External Reference ID</t>
  </si>
  <si>
    <t>Supplier's Invoice Number</t>
  </si>
  <si>
    <t>Transaction Attachment</t>
  </si>
  <si>
    <t>Activity</t>
  </si>
  <si>
    <t>Revenue Category</t>
  </si>
  <si>
    <t>Internal Service Provider</t>
  </si>
  <si>
    <t>Worker ID</t>
  </si>
  <si>
    <t>Position ID</t>
  </si>
  <si>
    <t xml:space="preserve">Receipt 0- example </t>
  </si>
  <si>
    <t>Operational Journal: UBC The University of British Columbia - 2024-08-01</t>
  </si>
  <si>
    <t>Expense Report</t>
  </si>
  <si>
    <t>6300:Supplies and Sundries</t>
  </si>
  <si>
    <t>FD000 General Purpose Operating</t>
  </si>
  <si>
    <t xml:space="preserve">CC00000 Workplace Wellbeing| VP Human Resources </t>
  </si>
  <si>
    <t xml:space="preserve">PM00000 Workplace Wellbeing | VP Human Resources </t>
  </si>
  <si>
    <t>Expense Report: EXP-0000635206</t>
  </si>
  <si>
    <t>John Doe</t>
  </si>
  <si>
    <t>AMZN MKTP CA</t>
  </si>
  <si>
    <t>HWIP Expenses</t>
  </si>
  <si>
    <t xml:space="preserve"> HWIP Expenses</t>
  </si>
  <si>
    <t>xxxxxxxx</t>
  </si>
  <si>
    <t>P0000000</t>
  </si>
  <si>
    <t>Receipt 1</t>
  </si>
  <si>
    <t>Receipt 2</t>
  </si>
  <si>
    <t>Receipt 3</t>
  </si>
  <si>
    <t>Receipt 4</t>
  </si>
  <si>
    <t>Receipt 5</t>
  </si>
  <si>
    <t>Receipt 6</t>
  </si>
  <si>
    <t>Receipt 7</t>
  </si>
  <si>
    <t>Receipt 8</t>
  </si>
  <si>
    <t>Receipt 9</t>
  </si>
  <si>
    <t>Receipt 10</t>
  </si>
  <si>
    <t>Receipt 11</t>
  </si>
  <si>
    <t>Receipt 12</t>
  </si>
  <si>
    <t>Receipt 13</t>
  </si>
  <si>
    <t>Receipt 14</t>
  </si>
  <si>
    <t>Receipt 15</t>
  </si>
  <si>
    <t>Receipt 16</t>
  </si>
  <si>
    <t>Receipt 17</t>
  </si>
  <si>
    <t>Receipt 18</t>
  </si>
  <si>
    <t>Receipt 19</t>
  </si>
  <si>
    <t>Receipt 20</t>
  </si>
  <si>
    <t>Receipt 21</t>
  </si>
  <si>
    <t>Receipt 22</t>
  </si>
  <si>
    <t>Receipt 23</t>
  </si>
  <si>
    <t>Receipt 24</t>
  </si>
  <si>
    <t>Receipt 25</t>
  </si>
  <si>
    <t>Receipt 26</t>
  </si>
  <si>
    <t>Receipt 27</t>
  </si>
  <si>
    <t>Receipt 28</t>
  </si>
  <si>
    <t>Receipt 29</t>
  </si>
  <si>
    <t>Receipt 30</t>
  </si>
  <si>
    <t>Receipt 31</t>
  </si>
  <si>
    <t>Receipt 32</t>
  </si>
  <si>
    <t>Receipt 33</t>
  </si>
  <si>
    <t>Receipt 34</t>
  </si>
  <si>
    <t>Receipt 35</t>
  </si>
  <si>
    <t>Receipt 36</t>
  </si>
  <si>
    <t>Receipt 37</t>
  </si>
  <si>
    <t>Receipt 38</t>
  </si>
  <si>
    <t>Go back to "Cover Sheet"</t>
  </si>
  <si>
    <t>How to pull the general ledger information</t>
  </si>
  <si>
    <t>Search for Ledger Summary – Distributed Report </t>
  </si>
  <si>
    <t>Enter Worktags (Cost Center, Period, Program/Grant/Project/Gift/Gift Initiative/Activity)</t>
  </si>
  <si>
    <t>Select any amount in blue (either for month or Year-To-Date Total)</t>
  </si>
  <si>
    <t>Select Excel to save a copy that can be downloaded.</t>
  </si>
  <si>
    <t>Copy the whole row starting from under "journal" to "Position ID" and paste into 2. Ledger Summary tab</t>
  </si>
  <si>
    <t>To facilitate reimbursement, please match the ledger transactions to the receipts/invoices.</t>
  </si>
  <si>
    <t>Example Screenshot Below</t>
  </si>
  <si>
    <t>Operational Journal: UBC The University of British Columbia - 2024-09-27</t>
  </si>
  <si>
    <t>Internal Service Delivery</t>
  </si>
  <si>
    <t>6390:Supplies and Sundries | Internal</t>
  </si>
  <si>
    <t>Internal Service Delivery: ISD-0000226434</t>
  </si>
  <si>
    <t>HWIP- Facility Rentals</t>
  </si>
  <si>
    <t>CS_44561_1 - SRC Facility Rentals</t>
  </si>
  <si>
    <t>Rentals and Leases | Building and Land</t>
  </si>
  <si>
    <t>Athletics &amp; Recreation</t>
  </si>
  <si>
    <t>Select your HWIP initiative</t>
  </si>
  <si>
    <t>Prizes</t>
  </si>
  <si>
    <t>Small Equipment</t>
  </si>
  <si>
    <t>Eligible Expenses</t>
  </si>
  <si>
    <t>Art and creative expression</t>
  </si>
  <si>
    <t>Art and Creative Expression </t>
  </si>
  <si>
    <t>Bike share</t>
  </si>
  <si>
    <t>Art instructor fees or art workshop fees </t>
  </si>
  <si>
    <t>Community garden</t>
  </si>
  <si>
    <t>Materials and supplies purchases </t>
  </si>
  <si>
    <t>Inclusive Excellence</t>
  </si>
  <si>
    <t>Bike Share </t>
  </si>
  <si>
    <t>Purchase of up to 2 bikes </t>
  </si>
  <si>
    <t>Mental health training</t>
  </si>
  <si>
    <t>HOPR Bike share group membership </t>
  </si>
  <si>
    <t>Nutrition and healthy eating</t>
  </si>
  <si>
    <t>Purchase of safety equipment including helmets, reflectors and locks </t>
  </si>
  <si>
    <t>Team health challenge</t>
  </si>
  <si>
    <t>Facilitation fees for bike safety/maintenance lessons </t>
  </si>
  <si>
    <t>Yoga/Fitness classes</t>
  </si>
  <si>
    <t>Promotional material (to not exceed $100) </t>
  </si>
  <si>
    <t>Community Garden </t>
  </si>
  <si>
    <t>Start-up plant and seed costs </t>
  </si>
  <si>
    <t>Equipment (pots, soil, tools etc.) </t>
  </si>
  <si>
    <t>Info sessions or training workshops related to garden cultivation or healthy eating </t>
  </si>
  <si>
    <t>Harvest feast meal (to not exceed $300)  </t>
  </si>
  <si>
    <t>Inclusive excellence  </t>
  </si>
  <si>
    <t>Room rental fees </t>
  </si>
  <si>
    <t>Instructor or facilitator fees </t>
  </si>
  <si>
    <t>Workshop costs </t>
  </si>
  <si>
    <t>Food, catering, cooking classes, kick-off/wrap-up events (not to exceed $800) </t>
  </si>
  <si>
    <t>Health and wellbeing apps (to not exceed $500) </t>
  </si>
  <si>
    <t>Prizes, incentives, or trophies (to not exceed $500) </t>
  </si>
  <si>
    <t>Small equipment purchases (to not exceed $500) * includes pedometers but excludes Fitbit/jawbones fitness tracker </t>
  </si>
  <si>
    <t>Transportation/mileage (to not exceed $200) </t>
  </si>
  <si>
    <t>Innovative New Idea </t>
  </si>
  <si>
    <t>Mental Health Training </t>
  </si>
  <si>
    <t>Facilitator fees for mental health training or education programs from the designated list of departments ** </t>
  </si>
  <si>
    <t>Room rental fees  </t>
  </si>
  <si>
    <t>Training material costs  </t>
  </si>
  <si>
    <t>Catering (up to a maximum of $500) </t>
  </si>
  <si>
    <t>Nutrition and Healthy Eating </t>
  </si>
  <si>
    <t>Guest instructor or facilitator fees </t>
  </si>
  <si>
    <t>Educational workshop costs </t>
  </si>
  <si>
    <t>Small equipment purchases, includes pedometers but excludes Fitbit/ fitness trackers (to not exceed $500) </t>
  </si>
  <si>
    <t>Transportation/mileage (to not exceed $200)  </t>
  </si>
  <si>
    <t>Team Health Challenge </t>
  </si>
  <si>
    <t>Small equipment purchases, includes pedometers but excludes Fitbit/ fitness trackers (to not exceed $500) * </t>
  </si>
  <si>
    <t>Yoga/Fitness Classes </t>
  </si>
  <si>
    <t>Instructor fees (excluding insurance and professional fees) from UBC Recreation ** </t>
  </si>
  <si>
    <t>Small equipment purchases (e.g. yoga mats, weights, resistance bands- to not exceed $500) *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</si>
</sst>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d\-mmm\-yy;@"/>
    <numFmt numFmtId="165" formatCode="&quot;$&quot;#,##0.00"/>
    <numFmt numFmtId="166" formatCode="_([$$-409]* #,##0.00_);_([$$-409]* \(#,##0.00\);_([$$-409]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4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2"/>
      <color theme="1"/>
      <name val="Segoe UI Emoji"/>
      <family val="2"/>
    </font>
    <font>
      <sz val="11"/>
      <color rgb="FF000000"/>
      <name val="Calibri"/>
      <family val="2"/>
    </font>
    <font>
      <b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5" fillId="2" borderId="2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6" fillId="2" borderId="3" applyNumberFormat="0" applyAlignment="0" applyProtection="0"/>
    <xf numFmtId="0" fontId="8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/>
    <xf numFmtId="44" fontId="17" fillId="0" borderId="0" applyFont="0" applyFill="0" applyBorder="0" applyAlignment="0" applyProtection="0"/>
    <xf numFmtId="0" fontId="19" fillId="8" borderId="3" applyNumberFormat="0" applyAlignment="0" applyProtection="0"/>
    <xf numFmtId="0" fontId="1" fillId="9" borderId="15" applyNumberFormat="0" applyFont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8" fillId="0" borderId="0" xfId="6"/>
    <xf numFmtId="0" fontId="2" fillId="0" borderId="1" xfId="0" applyFon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165" fontId="2" fillId="4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 applyAlignment="1">
      <alignment horizontal="left" vertical="center"/>
    </xf>
    <xf numFmtId="0" fontId="0" fillId="7" borderId="0" xfId="0" applyFill="1"/>
    <xf numFmtId="0" fontId="15" fillId="7" borderId="0" xfId="0" applyFont="1" applyFill="1"/>
    <xf numFmtId="44" fontId="1" fillId="0" borderId="0" xfId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0" xfId="4" applyProtection="1">
      <protection locked="0"/>
    </xf>
    <xf numFmtId="0" fontId="1" fillId="0" borderId="0" xfId="4" applyAlignment="1" applyProtection="1">
      <alignment horizontal="center"/>
      <protection locked="0"/>
    </xf>
    <xf numFmtId="0" fontId="9" fillId="0" borderId="0" xfId="5" applyFont="1" applyFill="1" applyBorder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6" fillId="0" borderId="0" xfId="5" applyFill="1" applyBorder="1" applyProtection="1">
      <protection locked="0"/>
    </xf>
    <xf numFmtId="165" fontId="0" fillId="0" borderId="0" xfId="0" applyNumberForma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165" fontId="2" fillId="6" borderId="4" xfId="0" applyNumberFormat="1" applyFont="1" applyFill="1" applyBorder="1"/>
    <xf numFmtId="0" fontId="2" fillId="6" borderId="1" xfId="0" applyFont="1" applyFill="1" applyBorder="1" applyAlignment="1">
      <alignment horizontal="center"/>
    </xf>
    <xf numFmtId="165" fontId="0" fillId="6" borderId="9" xfId="0" applyNumberFormat="1" applyFill="1" applyBorder="1"/>
    <xf numFmtId="165" fontId="0" fillId="6" borderId="8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165" fontId="0" fillId="6" borderId="8" xfId="0" applyNumberFormat="1" applyFill="1" applyBorder="1"/>
    <xf numFmtId="165" fontId="0" fillId="6" borderId="7" xfId="0" applyNumberFormat="1" applyFill="1" applyBorder="1"/>
    <xf numFmtId="165" fontId="0" fillId="0" borderId="0" xfId="0" applyNumberFormat="1"/>
    <xf numFmtId="165" fontId="0" fillId="6" borderId="1" xfId="0" applyNumberFormat="1" applyFill="1" applyBorder="1" applyAlignment="1">
      <alignment horizontal="right"/>
    </xf>
    <xf numFmtId="165" fontId="0" fillId="6" borderId="1" xfId="0" applyNumberForma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9" fillId="0" borderId="0" xfId="5" applyFont="1" applyFill="1" applyBorder="1" applyAlignment="1" applyProtection="1">
      <alignment horizontal="right" wrapText="1"/>
    </xf>
    <xf numFmtId="0" fontId="14" fillId="6" borderId="1" xfId="0" applyFont="1" applyFill="1" applyBorder="1" applyAlignment="1">
      <alignment horizontal="right"/>
    </xf>
    <xf numFmtId="0" fontId="5" fillId="2" borderId="1" xfId="2" applyBorder="1" applyAlignment="1" applyProtection="1">
      <alignment horizontal="center" vertical="center" wrapText="1"/>
    </xf>
    <xf numFmtId="165" fontId="5" fillId="2" borderId="7" xfId="2" applyNumberFormat="1" applyBorder="1" applyAlignment="1" applyProtection="1">
      <alignment horizontal="center" vertical="center" wrapText="1"/>
    </xf>
    <xf numFmtId="0" fontId="13" fillId="5" borderId="1" xfId="5" quotePrefix="1" applyFont="1" applyFill="1" applyBorder="1" applyAlignment="1" applyProtection="1">
      <alignment horizontal="center"/>
      <protection locked="0"/>
    </xf>
    <xf numFmtId="0" fontId="13" fillId="5" borderId="9" xfId="5" applyFont="1" applyFill="1" applyBorder="1" applyAlignment="1" applyProtection="1">
      <alignment horizontal="center"/>
      <protection locked="0"/>
    </xf>
    <xf numFmtId="0" fontId="13" fillId="5" borderId="1" xfId="5" applyFont="1" applyFill="1" applyBorder="1" applyAlignment="1" applyProtection="1">
      <alignment horizontal="center"/>
      <protection locked="0"/>
    </xf>
    <xf numFmtId="0" fontId="13" fillId="5" borderId="7" xfId="5" applyFont="1" applyFill="1" applyBorder="1" applyAlignment="1" applyProtection="1">
      <alignment horizontal="center"/>
      <protection locked="0"/>
    </xf>
    <xf numFmtId="0" fontId="12" fillId="5" borderId="5" xfId="5" applyFont="1" applyFill="1" applyBorder="1" applyAlignment="1" applyProtection="1">
      <alignment horizontal="center"/>
      <protection locked="0"/>
    </xf>
    <xf numFmtId="0" fontId="15" fillId="7" borderId="0" xfId="0" applyFont="1" applyFill="1" applyAlignment="1">
      <alignment vertical="center"/>
    </xf>
    <xf numFmtId="0" fontId="11" fillId="7" borderId="0" xfId="0" applyFont="1" applyFill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3" fillId="2" borderId="3" xfId="5" applyFont="1" applyAlignment="1" applyProtection="1">
      <alignment horizontal="right" wrapText="1"/>
    </xf>
    <xf numFmtId="0" fontId="13" fillId="2" borderId="3" xfId="5" applyFont="1" applyAlignment="1" applyProtection="1">
      <alignment horizontal="right"/>
    </xf>
    <xf numFmtId="0" fontId="1" fillId="0" borderId="0" xfId="4"/>
    <xf numFmtId="0" fontId="17" fillId="0" borderId="0" xfId="8"/>
    <xf numFmtId="0" fontId="20" fillId="0" borderId="7" xfId="0" applyFont="1" applyBorder="1" applyAlignment="1">
      <alignment vertical="center" wrapText="1"/>
    </xf>
    <xf numFmtId="0" fontId="0" fillId="0" borderId="0" xfId="0" quotePrefix="1"/>
    <xf numFmtId="0" fontId="14" fillId="0" borderId="0" xfId="0" applyFont="1"/>
    <xf numFmtId="14" fontId="14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8" fillId="0" borderId="10" xfId="7" applyFont="1" applyAlignment="1" applyProtection="1">
      <alignment horizontal="center"/>
    </xf>
    <xf numFmtId="0" fontId="12" fillId="2" borderId="3" xfId="5" applyFont="1" applyAlignment="1" applyProtection="1">
      <alignment wrapText="1"/>
    </xf>
    <xf numFmtId="0" fontId="21" fillId="2" borderId="3" xfId="5" applyFont="1" applyAlignment="1" applyProtection="1">
      <alignment horizontal="left"/>
    </xf>
    <xf numFmtId="0" fontId="12" fillId="2" borderId="3" xfId="5" applyFont="1" applyProtection="1"/>
    <xf numFmtId="0" fontId="21" fillId="2" borderId="3" xfId="5" quotePrefix="1" applyFont="1" applyAlignment="1" applyProtection="1">
      <alignment horizontal="left"/>
    </xf>
    <xf numFmtId="0" fontId="1" fillId="3" borderId="1" xfId="3" applyBorder="1" applyAlignment="1" applyProtection="1">
      <alignment horizontal="center" vertical="center" wrapText="1"/>
    </xf>
    <xf numFmtId="0" fontId="1" fillId="3" borderId="1" xfId="3" applyBorder="1" applyAlignment="1" applyProtection="1">
      <alignment wrapText="1"/>
      <protection locked="0"/>
    </xf>
    <xf numFmtId="44" fontId="1" fillId="3" borderId="1" xfId="3" applyNumberFormat="1" applyBorder="1" applyAlignment="1" applyProtection="1">
      <protection locked="0"/>
    </xf>
    <xf numFmtId="165" fontId="5" fillId="2" borderId="1" xfId="2" applyNumberFormat="1" applyBorder="1" applyAlignment="1" applyProtection="1">
      <alignment horizontal="center" vertical="center" wrapText="1"/>
    </xf>
    <xf numFmtId="14" fontId="1" fillId="3" borderId="1" xfId="3" applyNumberFormat="1" applyBorder="1" applyAlignment="1" applyProtection="1">
      <alignment wrapText="1"/>
    </xf>
    <xf numFmtId="0" fontId="1" fillId="3" borderId="3" xfId="3" applyBorder="1" applyAlignment="1"/>
    <xf numFmtId="0" fontId="20" fillId="0" borderId="7" xfId="0" applyFont="1" applyBorder="1" applyAlignment="1" applyProtection="1">
      <alignment vertical="center" wrapText="1"/>
      <protection locked="0"/>
    </xf>
    <xf numFmtId="0" fontId="14" fillId="0" borderId="0" xfId="0" applyFont="1" applyAlignment="1">
      <alignment wrapText="1"/>
    </xf>
    <xf numFmtId="0" fontId="4" fillId="0" borderId="0" xfId="0" applyFont="1"/>
    <xf numFmtId="0" fontId="22" fillId="8" borderId="3" xfId="10" applyFont="1" applyAlignment="1">
      <alignment vertical="top"/>
    </xf>
    <xf numFmtId="0" fontId="22" fillId="8" borderId="3" xfId="10" applyFont="1" applyAlignment="1">
      <alignment horizontal="center" vertical="top"/>
    </xf>
    <xf numFmtId="166" fontId="22" fillId="8" borderId="3" xfId="10" applyNumberFormat="1" applyFont="1" applyAlignment="1">
      <alignment horizontal="center" vertical="top"/>
    </xf>
    <xf numFmtId="0" fontId="3" fillId="9" borderId="15" xfId="11" applyFont="1" applyAlignment="1">
      <alignment horizontal="center" vertical="center" wrapText="1"/>
    </xf>
    <xf numFmtId="14" fontId="3" fillId="9" borderId="15" xfId="11" applyNumberFormat="1" applyFont="1" applyAlignment="1">
      <alignment horizontal="center" vertical="center" wrapText="1"/>
    </xf>
    <xf numFmtId="14" fontId="3" fillId="9" borderId="15" xfId="11" applyNumberFormat="1" applyFont="1" applyAlignment="1" applyProtection="1">
      <alignment horizontal="center" vertical="center" wrapText="1"/>
    </xf>
    <xf numFmtId="166" fontId="3" fillId="9" borderId="15" xfId="11" applyNumberFormat="1" applyFont="1" applyAlignment="1">
      <alignment horizontal="center" vertical="center" wrapText="1"/>
    </xf>
    <xf numFmtId="14" fontId="0" fillId="3" borderId="1" xfId="3" applyNumberFormat="1" applyFont="1" applyBorder="1" applyAlignment="1" applyProtection="1">
      <alignment wrapText="1"/>
    </xf>
    <xf numFmtId="0" fontId="19" fillId="8" borderId="3" xfId="10" applyAlignment="1" applyProtection="1">
      <alignment horizontal="center"/>
    </xf>
    <xf numFmtId="44" fontId="19" fillId="8" borderId="3" xfId="10" applyNumberFormat="1" applyAlignment="1" applyProtection="1">
      <alignment horizontal="center" wrapText="1"/>
    </xf>
    <xf numFmtId="165" fontId="23" fillId="8" borderId="3" xfId="10" applyNumberFormat="1" applyFont="1" applyAlignment="1" applyProtection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 indent="5"/>
    </xf>
    <xf numFmtId="0" fontId="20" fillId="0" borderId="9" xfId="0" applyFont="1" applyBorder="1" applyAlignment="1">
      <alignment horizontal="center" vertical="center" wrapText="1"/>
    </xf>
    <xf numFmtId="0" fontId="19" fillId="8" borderId="3" xfId="10" applyAlignment="1" applyProtection="1">
      <alignment horizontal="left"/>
    </xf>
    <xf numFmtId="44" fontId="19" fillId="8" borderId="17" xfId="10" applyNumberForma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right"/>
      <protection locked="0"/>
    </xf>
    <xf numFmtId="44" fontId="0" fillId="0" borderId="18" xfId="0" applyNumberFormat="1" applyBorder="1" applyProtection="1">
      <protection locked="0"/>
    </xf>
    <xf numFmtId="0" fontId="19" fillId="8" borderId="17" xfId="10" applyBorder="1" applyAlignment="1" applyProtection="1">
      <alignment horizontal="left"/>
    </xf>
    <xf numFmtId="0" fontId="26" fillId="0" borderId="0" xfId="0" applyFont="1"/>
    <xf numFmtId="0" fontId="26" fillId="0" borderId="0" xfId="0" applyFont="1" applyAlignment="1">
      <alignment wrapText="1"/>
    </xf>
    <xf numFmtId="14" fontId="26" fillId="0" borderId="0" xfId="0" applyNumberFormat="1" applyFont="1"/>
    <xf numFmtId="4" fontId="26" fillId="0" borderId="0" xfId="0" applyNumberFormat="1" applyFont="1"/>
    <xf numFmtId="14" fontId="0" fillId="5" borderId="1" xfId="0" applyNumberFormat="1" applyFill="1" applyBorder="1" applyAlignment="1" applyProtection="1">
      <alignment horizontal="left"/>
      <protection locked="0"/>
    </xf>
    <xf numFmtId="44" fontId="3" fillId="5" borderId="1" xfId="1" applyFont="1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14" fontId="0" fillId="5" borderId="1" xfId="0" applyNumberFormat="1" applyFill="1" applyBorder="1" applyAlignment="1" applyProtection="1">
      <alignment horizontal="left" wrapText="1"/>
      <protection locked="0"/>
    </xf>
    <xf numFmtId="164" fontId="0" fillId="5" borderId="1" xfId="0" applyNumberFormat="1" applyFill="1" applyBorder="1" applyAlignment="1" applyProtection="1">
      <alignment horizontal="left" wrapText="1"/>
      <protection locked="0"/>
    </xf>
    <xf numFmtId="164" fontId="0" fillId="5" borderId="1" xfId="0" applyNumberFormat="1" applyFill="1" applyBorder="1" applyAlignment="1" applyProtection="1">
      <alignment horizontal="left"/>
      <protection locked="0"/>
    </xf>
    <xf numFmtId="14" fontId="8" fillId="8" borderId="13" xfId="6" applyNumberFormat="1" applyFill="1" applyBorder="1" applyAlignment="1" applyProtection="1">
      <alignment horizontal="center" vertical="center" wrapText="1"/>
    </xf>
    <xf numFmtId="14" fontId="8" fillId="8" borderId="14" xfId="6" applyNumberFormat="1" applyFill="1" applyBorder="1" applyAlignment="1" applyProtection="1">
      <alignment horizontal="center" vertical="center" wrapText="1"/>
    </xf>
    <xf numFmtId="0" fontId="7" fillId="2" borderId="6" xfId="2" applyFont="1" applyBorder="1" applyAlignment="1" applyProtection="1">
      <alignment horizontal="center" vertical="center" wrapText="1"/>
    </xf>
    <xf numFmtId="0" fontId="7" fillId="2" borderId="0" xfId="2" applyFont="1" applyBorder="1" applyAlignment="1" applyProtection="1">
      <alignment horizontal="center" vertical="center" wrapText="1"/>
    </xf>
    <xf numFmtId="0" fontId="18" fillId="0" borderId="10" xfId="7" applyFont="1" applyAlignment="1" applyProtection="1">
      <alignment horizontal="center"/>
    </xf>
    <xf numFmtId="0" fontId="13" fillId="2" borderId="3" xfId="5" applyFont="1" applyAlignment="1" applyProtection="1">
      <alignment horizontal="right" wrapText="1"/>
    </xf>
    <xf numFmtId="0" fontId="13" fillId="2" borderId="11" xfId="5" applyFont="1" applyBorder="1" applyAlignment="1" applyProtection="1">
      <alignment horizontal="right"/>
    </xf>
    <xf numFmtId="0" fontId="13" fillId="2" borderId="12" xfId="5" applyFont="1" applyBorder="1" applyAlignment="1" applyProtection="1">
      <alignment horizontal="right"/>
    </xf>
    <xf numFmtId="0" fontId="27" fillId="0" borderId="0" xfId="0" applyFont="1" applyFill="1" applyBorder="1" applyAlignment="1">
      <alignment wrapText="1"/>
    </xf>
    <xf numFmtId="0" fontId="26" fillId="0" borderId="0" xfId="0" applyFont="1" applyFill="1" applyBorder="1" applyAlignment="1"/>
    <xf numFmtId="0" fontId="26" fillId="0" borderId="0" xfId="0" applyFont="1" applyFill="1" applyAlignment="1"/>
    <xf numFmtId="0" fontId="26" fillId="0" borderId="0" xfId="0" applyFont="1" applyFill="1" applyBorder="1" applyAlignment="1">
      <alignment wrapText="1"/>
    </xf>
    <xf numFmtId="14" fontId="26" fillId="0" borderId="0" xfId="0" applyNumberFormat="1" applyFont="1" applyFill="1" applyBorder="1" applyAlignment="1"/>
    <xf numFmtId="4" fontId="26" fillId="0" borderId="0" xfId="0" applyNumberFormat="1" applyFont="1" applyFill="1" applyBorder="1" applyAlignment="1"/>
    <xf numFmtId="0" fontId="1" fillId="0" borderId="0" xfId="4" applyAlignment="1"/>
    <xf numFmtId="0" fontId="17" fillId="0" borderId="0" xfId="8" applyAlignment="1"/>
  </cellXfs>
  <cellStyles count="12">
    <cellStyle name="40% - Accent1" xfId="3" builtinId="31"/>
    <cellStyle name="Calculation" xfId="5" builtinId="22"/>
    <cellStyle name="Currency" xfId="1" builtinId="4"/>
    <cellStyle name="Currency 2" xfId="9" xr:uid="{00000000-0005-0000-0000-000032000000}"/>
    <cellStyle name="Heading 1" xfId="7" builtinId="16"/>
    <cellStyle name="Hyperlink" xfId="6" builtinId="8"/>
    <cellStyle name="Input" xfId="10" builtinId="20"/>
    <cellStyle name="Normal" xfId="0" builtinId="0"/>
    <cellStyle name="Normal 2" xfId="8" xr:uid="{00000000-0005-0000-0000-000033000000}"/>
    <cellStyle name="Normal 4" xfId="4" xr:uid="{8F091ABA-B782-4660-BBEA-3DF014F611C2}"/>
    <cellStyle name="Note" xfId="11" builtinId="10"/>
    <cellStyle name="Output" xfId="2" builtinId="2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281940</xdr:rowOff>
    </xdr:from>
    <xdr:to>
      <xdr:col>9</xdr:col>
      <xdr:colOff>106680</xdr:colOff>
      <xdr:row>25</xdr:row>
      <xdr:rowOff>205740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CD6DD3A-12BF-49D4-AFA2-D3F2E3ECFB9A}"/>
            </a:ext>
          </a:extLst>
        </xdr:cNvPr>
        <xdr:cNvSpPr txBox="1"/>
      </xdr:nvSpPr>
      <xdr:spPr>
        <a:xfrm>
          <a:off x="15240" y="647700"/>
          <a:ext cx="7665720" cy="487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Reimbursement steps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r>
            <a:rPr lang="en-US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Complete the provided Cover Sheet (send as an Excel file)</a:t>
          </a:r>
          <a:endParaRPr lang="en-US" sz="105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Use the cover sheet template provided to you.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Fill out all the blue spaces</a:t>
          </a:r>
        </a:p>
        <a:p>
          <a:pPr lvl="1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Gather receipts/invoices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Label each receipt clearly (e.g., Receipt #1, Receipt #2) 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Ledger Report of Expense Items from Workday (Excel)</a:t>
          </a:r>
          <a:endParaRPr lang="en-US" sz="1050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Ask your department's finance department or supervisor to download the Ledger Summary – Distributed Report entries for your HWIP claim only (this shows what was paid and when)</a:t>
          </a:r>
          <a:endParaRPr lang="en-US" sz="105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The Ledger Summary – Distributed report shows the summary of transactions (Actual Revenue and Expenditures) in Workday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Only include ledger entries related to HWIP expenses in the coversheet provided labelled ‘2. Ledger Summary’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Make sure each receipt/invoice matches a line in the ledger report and coversheet.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Receipt #1 in the coversheet is for a guest facilitator, ensure the same appears as #1 in the Ledger summary sheet.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 your reimbursement package to 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ubcempl-g-hwip@mail.ubc.ca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Your package should include: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✅ Copies of all receipts/invoices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✅ Completed coversheet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✅ Workday ledger report for all claims only 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1704976</xdr:colOff>
      <xdr:row>0</xdr:row>
      <xdr:rowOff>0</xdr:rowOff>
    </xdr:from>
    <xdr:to>
      <xdr:col>8</xdr:col>
      <xdr:colOff>1576332</xdr:colOff>
      <xdr:row>2</xdr:row>
      <xdr:rowOff>225260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6" y="0"/>
          <a:ext cx="3843281" cy="59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170207</xdr:colOff>
      <xdr:row>18</xdr:row>
      <xdr:rowOff>144532</xdr:rowOff>
    </xdr:from>
    <xdr:to>
      <xdr:col>18</xdr:col>
      <xdr:colOff>38394</xdr:colOff>
      <xdr:row>47</xdr:row>
      <xdr:rowOff>173882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207" y="3421132"/>
          <a:ext cx="11012437" cy="5277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2336A-14D1-473E-A01B-6DAA4ECA77E7}">
  <sheetPr>
    <tabColor theme="6"/>
  </sheetPr>
  <dimension ref="A3:N26"/>
  <sheetViews>
    <sheetView workbookViewId="0">
      <selection activeCell="C29" sqref="C29"/>
    </sheetView>
  </sheetViews>
  <sheetFormatPr defaultRowHeight="14.45"/>
  <cols>
    <col min="1" max="1" width="39.28515625" customWidth="1"/>
  </cols>
  <sheetData>
    <row r="3" spans="10:14">
      <c r="J3" s="52"/>
      <c r="K3" s="52"/>
      <c r="L3" s="52"/>
      <c r="M3" s="52"/>
      <c r="N3" s="52"/>
    </row>
    <row r="4" spans="10:14" ht="21" customHeight="1">
      <c r="J4" s="52"/>
      <c r="K4" s="52"/>
      <c r="L4" s="52"/>
      <c r="M4" s="52"/>
      <c r="N4" s="52"/>
    </row>
    <row r="5" spans="10:14" ht="21" customHeight="1">
      <c r="J5" s="117"/>
      <c r="K5" s="117"/>
      <c r="L5" s="117"/>
      <c r="M5" s="117"/>
      <c r="N5" s="52"/>
    </row>
    <row r="6" spans="10:14" ht="21" customHeight="1">
      <c r="J6" s="117"/>
      <c r="K6" s="117"/>
      <c r="L6" s="117"/>
      <c r="M6" s="117"/>
      <c r="N6" s="52"/>
    </row>
    <row r="7" spans="10:14" ht="15" customHeight="1">
      <c r="J7" s="117"/>
      <c r="K7" s="117"/>
      <c r="L7" s="117"/>
      <c r="M7" s="117"/>
      <c r="N7" s="52"/>
    </row>
    <row r="8" spans="10:14" ht="15" customHeight="1">
      <c r="J8" s="117"/>
      <c r="K8" s="117"/>
      <c r="L8" s="117"/>
      <c r="M8" s="117"/>
      <c r="N8" s="52"/>
    </row>
    <row r="9" spans="10:14" ht="15" customHeight="1">
      <c r="J9" s="117"/>
      <c r="K9" s="117"/>
      <c r="L9" s="117"/>
      <c r="M9" s="117"/>
      <c r="N9" s="52"/>
    </row>
    <row r="10" spans="10:14" ht="15" customHeight="1">
      <c r="J10" s="117"/>
      <c r="K10" s="117"/>
      <c r="L10" s="117"/>
      <c r="M10" s="117"/>
      <c r="N10" s="52"/>
    </row>
    <row r="11" spans="10:14" ht="15" customHeight="1">
      <c r="J11" s="117"/>
      <c r="K11" s="117"/>
      <c r="L11" s="117"/>
      <c r="M11" s="117"/>
      <c r="N11" s="52"/>
    </row>
    <row r="12" spans="10:14" ht="15" customHeight="1">
      <c r="J12" s="117"/>
      <c r="K12" s="117"/>
      <c r="L12" s="117"/>
      <c r="M12" s="117"/>
      <c r="N12" s="52"/>
    </row>
    <row r="13" spans="10:14" ht="15" customHeight="1">
      <c r="J13" s="117"/>
      <c r="K13" s="117"/>
      <c r="L13" s="117"/>
      <c r="M13" s="117"/>
      <c r="N13" s="52"/>
    </row>
    <row r="14" spans="10:14" ht="15" customHeight="1">
      <c r="J14" s="117"/>
      <c r="K14" s="117"/>
      <c r="L14" s="117"/>
      <c r="M14" s="117"/>
      <c r="N14" s="52"/>
    </row>
    <row r="15" spans="10:14" ht="15" customHeight="1">
      <c r="J15" s="117"/>
      <c r="K15" s="117"/>
      <c r="L15" s="117"/>
      <c r="M15" s="117"/>
      <c r="N15" s="52"/>
    </row>
    <row r="16" spans="10:14" ht="15" customHeight="1">
      <c r="J16" s="117"/>
      <c r="K16" s="117"/>
      <c r="L16" s="117"/>
      <c r="M16" s="117"/>
      <c r="N16" s="52"/>
    </row>
    <row r="17" spans="1:14">
      <c r="J17" s="117"/>
      <c r="K17" s="117"/>
      <c r="L17" s="117"/>
      <c r="M17" s="117"/>
      <c r="N17" s="52"/>
    </row>
    <row r="18" spans="1:14">
      <c r="J18" s="52"/>
      <c r="K18" s="52"/>
      <c r="L18" s="52"/>
      <c r="M18" s="52"/>
      <c r="N18" s="52"/>
    </row>
    <row r="19" spans="1:14">
      <c r="J19" s="52"/>
      <c r="K19" s="52"/>
      <c r="L19" s="52"/>
      <c r="M19" s="52"/>
      <c r="N19" s="52"/>
    </row>
    <row r="20" spans="1:14" ht="18">
      <c r="A20" s="85"/>
    </row>
    <row r="21" spans="1:14" ht="18">
      <c r="A21" s="86"/>
    </row>
    <row r="22" spans="1:14" ht="18">
      <c r="A22" s="86"/>
    </row>
    <row r="23" spans="1:14" ht="18">
      <c r="A23" s="86"/>
    </row>
    <row r="24" spans="1:14" ht="18">
      <c r="A24" s="86"/>
    </row>
    <row r="25" spans="1:14" ht="18">
      <c r="A25" s="86"/>
    </row>
    <row r="26" spans="1:14" ht="18">
      <c r="A26" s="86"/>
    </row>
  </sheetData>
  <mergeCells count="1">
    <mergeCell ref="J5:M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F0AAF-6681-4EA8-BDE3-67F9BCAEE2A9}">
  <sheetPr>
    <tabColor theme="5" tint="0.39997558519241921"/>
    <pageSetUpPr fitToPage="1"/>
  </sheetPr>
  <dimension ref="A1:AA66"/>
  <sheetViews>
    <sheetView tabSelected="1" zoomScale="73" zoomScaleNormal="85" zoomScaleSheetLayoutView="90" workbookViewId="0">
      <selection activeCell="J10" sqref="J10"/>
    </sheetView>
  </sheetViews>
  <sheetFormatPr defaultColWidth="9.140625" defaultRowHeight="14.45"/>
  <cols>
    <col min="1" max="1" width="14.85546875" style="1" customWidth="1"/>
    <col min="2" max="2" width="30.5703125" style="1" customWidth="1"/>
    <col min="3" max="4" width="30.85546875" style="1" customWidth="1"/>
    <col min="5" max="5" width="15.42578125" style="1" bestFit="1" customWidth="1"/>
    <col min="6" max="6" width="25.140625" style="1" customWidth="1"/>
    <col min="7" max="7" width="34" style="1" customWidth="1"/>
    <col min="8" max="8" width="25.5703125" style="1" customWidth="1"/>
    <col min="9" max="9" width="24.42578125" style="11" customWidth="1"/>
    <col min="10" max="10" width="31.28515625" style="1" customWidth="1"/>
    <col min="11" max="11" width="23.7109375" style="1" customWidth="1"/>
    <col min="12" max="12" width="28.7109375" style="1" customWidth="1"/>
    <col min="13" max="14" width="29.42578125" style="1" customWidth="1"/>
    <col min="15" max="15" width="16.5703125" style="1" customWidth="1"/>
    <col min="16" max="16384" width="9.140625" style="1"/>
  </cols>
  <sheetData>
    <row r="1" spans="1:22" ht="14.45" customHeight="1">
      <c r="A1" s="105" t="s">
        <v>0</v>
      </c>
      <c r="B1" s="106"/>
      <c r="C1" s="106"/>
      <c r="D1" s="106"/>
      <c r="E1" s="106"/>
      <c r="F1"/>
    </row>
    <row r="2" spans="1:22" ht="15" customHeight="1">
      <c r="A2" s="105"/>
      <c r="B2" s="106"/>
      <c r="C2" s="106"/>
      <c r="D2" s="106"/>
      <c r="E2" s="106"/>
      <c r="F2"/>
    </row>
    <row r="3" spans="1:22" ht="18" customHeight="1">
      <c r="A3" s="105"/>
      <c r="B3" s="106"/>
      <c r="C3" s="106"/>
      <c r="D3" s="106"/>
      <c r="E3" s="106"/>
      <c r="F3"/>
      <c r="V3" s="1" t="s">
        <v>1</v>
      </c>
    </row>
    <row r="4" spans="1:22" ht="21.6" customHeight="1" thickBot="1">
      <c r="A4"/>
      <c r="B4" s="107" t="s">
        <v>2</v>
      </c>
      <c r="C4" s="107"/>
      <c r="D4" s="60"/>
      <c r="E4"/>
      <c r="F4"/>
      <c r="J4" s="12"/>
      <c r="N4" s="12"/>
    </row>
    <row r="5" spans="1:22" ht="18.600000000000001" customHeight="1" thickTop="1">
      <c r="A5" s="61"/>
      <c r="B5" s="62" t="s">
        <v>3</v>
      </c>
      <c r="C5" s="63"/>
      <c r="D5" s="63"/>
      <c r="E5" s="61"/>
      <c r="F5" s="61"/>
      <c r="G5" s="13"/>
      <c r="H5" s="13"/>
      <c r="I5" s="13"/>
      <c r="J5" s="14"/>
      <c r="N5" s="15"/>
    </row>
    <row r="6" spans="1:22" ht="19.899999999999999" customHeight="1">
      <c r="A6" s="61"/>
      <c r="B6" s="64" t="s">
        <v>4</v>
      </c>
      <c r="C6" s="63"/>
      <c r="D6" s="63"/>
      <c r="E6" s="61"/>
      <c r="F6" s="61"/>
      <c r="G6" s="13"/>
      <c r="H6" s="13"/>
      <c r="I6" s="13"/>
      <c r="J6" s="14"/>
      <c r="N6" s="15"/>
    </row>
    <row r="7" spans="1:22" ht="24.6" customHeight="1">
      <c r="A7" s="61"/>
      <c r="B7" s="64" t="s">
        <v>5</v>
      </c>
      <c r="C7" s="63"/>
      <c r="D7" s="63"/>
      <c r="E7" s="63"/>
      <c r="F7" s="61"/>
      <c r="G7" s="13"/>
      <c r="H7" s="13"/>
      <c r="I7" s="13"/>
      <c r="J7" s="14"/>
      <c r="N7" s="15"/>
    </row>
    <row r="8" spans="1:22" s="16" customFormat="1">
      <c r="D8"/>
    </row>
    <row r="9" spans="1:22" ht="16.5" customHeight="1">
      <c r="A9" s="108" t="s">
        <v>6</v>
      </c>
      <c r="B9" s="108"/>
      <c r="C9" s="41" t="s">
        <v>7</v>
      </c>
      <c r="D9" s="55"/>
      <c r="F9" s="26" t="s">
        <v>8</v>
      </c>
      <c r="G9" s="27" t="s">
        <v>9</v>
      </c>
      <c r="H9" s="27" t="s">
        <v>10</v>
      </c>
      <c r="I9" s="27" t="s">
        <v>11</v>
      </c>
    </row>
    <row r="10" spans="1:22" ht="15" customHeight="1">
      <c r="A10" s="108" t="s">
        <v>12</v>
      </c>
      <c r="B10" s="108"/>
      <c r="C10" s="42"/>
      <c r="D10"/>
      <c r="F10" s="28" t="s">
        <v>13</v>
      </c>
      <c r="G10" s="29">
        <f>_xlfn.IFNA(VLOOKUP($C$14,'HWIP Category Data'!$A$1:$G$10,2,FALSE),"Select HWIP Category")</f>
        <v>500</v>
      </c>
      <c r="H10" s="29">
        <f>SUMIF($D$26:$D$65,F10,$G$26:$G$65)</f>
        <v>0</v>
      </c>
      <c r="I10" s="30" t="str">
        <f>IF(SUMIF($D$26:$D$65,F10,$G$26:$G$65)&lt;=G10,"OK","NO")</f>
        <v>OK</v>
      </c>
    </row>
    <row r="11" spans="1:22" ht="15" customHeight="1">
      <c r="A11" s="109" t="s">
        <v>14</v>
      </c>
      <c r="B11" s="110"/>
      <c r="C11" s="43"/>
      <c r="D11"/>
      <c r="F11" s="31" t="s">
        <v>15</v>
      </c>
      <c r="G11" s="29">
        <f>_xlfn.IFNA(VLOOKUP($C$14,'HWIP Category Data'!$A$1:$G$10,3,FALSE),"Select HWIP Category")</f>
        <v>800</v>
      </c>
      <c r="H11" s="29">
        <f t="shared" ref="H11:H18" si="0">SUMIF($D$26:$D$65,F11,$G$26:$G$65)</f>
        <v>0</v>
      </c>
      <c r="I11" s="30" t="str">
        <f t="shared" ref="I11:I15" si="1">IF(SUMIF($D$26:$D$65,F11,$G$26:$G$65)&lt;=G11,"OK","NO")</f>
        <v>OK</v>
      </c>
    </row>
    <row r="12" spans="1:22" ht="15.6">
      <c r="A12" s="109" t="s">
        <v>16</v>
      </c>
      <c r="B12" s="110"/>
      <c r="C12" s="44"/>
      <c r="D12"/>
      <c r="F12" s="31" t="s">
        <v>17</v>
      </c>
      <c r="G12" s="29">
        <f>_xlfn.IFNA(VLOOKUP($C$14,'HWIP Category Data'!$A$1:$G$10,4,FALSE),"Select HWIP Category")</f>
        <v>100</v>
      </c>
      <c r="H12" s="29">
        <f t="shared" si="0"/>
        <v>0</v>
      </c>
      <c r="I12" s="30" t="str">
        <f t="shared" si="1"/>
        <v>OK</v>
      </c>
    </row>
    <row r="13" spans="1:22">
      <c r="A13" s="52"/>
      <c r="B13" s="52"/>
      <c r="C13" s="52"/>
      <c r="D13"/>
      <c r="F13" s="31" t="s">
        <v>18</v>
      </c>
      <c r="G13" s="29">
        <f>_xlfn.IFNA(VLOOKUP($C$14,'HWIP Category Data'!$A$1:$G$10,5,FALSE),"Select HWIP Category")</f>
        <v>200</v>
      </c>
      <c r="H13" s="29">
        <f t="shared" si="0"/>
        <v>0</v>
      </c>
      <c r="I13" s="30" t="str">
        <f t="shared" si="1"/>
        <v>OK</v>
      </c>
    </row>
    <row r="14" spans="1:22" ht="15.6">
      <c r="A14" s="50"/>
      <c r="B14" s="51" t="s">
        <v>19</v>
      </c>
      <c r="C14" s="43" t="s">
        <v>20</v>
      </c>
      <c r="D14"/>
      <c r="F14" s="31" t="s">
        <v>21</v>
      </c>
      <c r="G14" s="29">
        <f>_xlfn.IFNA(VLOOKUP($C$14,'HWIP Category Data'!$A$1:$G$10,6,FALSE),"Select HWIP Category")</f>
        <v>500</v>
      </c>
      <c r="H14" s="29">
        <f t="shared" si="0"/>
        <v>0</v>
      </c>
      <c r="I14" s="30" t="str">
        <f t="shared" si="1"/>
        <v>OK</v>
      </c>
      <c r="K14"/>
    </row>
    <row r="15" spans="1:22" ht="15" customHeight="1">
      <c r="A15" s="50"/>
      <c r="B15" s="50" t="s">
        <v>22</v>
      </c>
      <c r="C15" s="45"/>
      <c r="D15"/>
      <c r="F15" s="31" t="s">
        <v>23</v>
      </c>
      <c r="G15" s="29">
        <f>_xlfn.IFNA(VLOOKUP($C$14,'HWIP Category Data'!$A$1:$G$10,7,FALSE),"Select HWIP Category")</f>
        <v>500</v>
      </c>
      <c r="H15" s="29">
        <f t="shared" si="0"/>
        <v>0</v>
      </c>
      <c r="I15" s="30" t="str">
        <f t="shared" si="1"/>
        <v>OK</v>
      </c>
      <c r="K15"/>
      <c r="O15" s="40"/>
    </row>
    <row r="16" spans="1:22" ht="15.75" customHeight="1">
      <c r="A16" s="18"/>
      <c r="D16"/>
      <c r="F16" s="31" t="s">
        <v>24</v>
      </c>
      <c r="G16" s="29" t="s">
        <v>25</v>
      </c>
      <c r="H16" s="29">
        <f t="shared" si="0"/>
        <v>0</v>
      </c>
      <c r="I16" s="30"/>
      <c r="K16"/>
    </row>
    <row r="17" spans="1:27">
      <c r="D17"/>
      <c r="F17" s="31" t="s">
        <v>26</v>
      </c>
      <c r="G17" s="29" t="s">
        <v>25</v>
      </c>
      <c r="H17" s="29">
        <f t="shared" si="0"/>
        <v>0</v>
      </c>
      <c r="I17" s="30"/>
      <c r="K17"/>
    </row>
    <row r="18" spans="1:27" ht="15.6">
      <c r="A18" s="17"/>
      <c r="B18" s="18"/>
      <c r="C18" s="19"/>
      <c r="D18"/>
      <c r="F18" s="32" t="s">
        <v>27</v>
      </c>
      <c r="G18" s="29" t="s">
        <v>25</v>
      </c>
      <c r="H18" s="29">
        <f t="shared" si="0"/>
        <v>0</v>
      </c>
      <c r="I18" s="30"/>
      <c r="K18"/>
    </row>
    <row r="19" spans="1:27" ht="15.6">
      <c r="A19" s="17"/>
      <c r="B19" s="18"/>
      <c r="C19" s="19"/>
      <c r="D19" s="19"/>
      <c r="F19" s="33"/>
      <c r="G19" s="34" t="s">
        <v>28</v>
      </c>
      <c r="H19" s="35">
        <f>SUM(H10:H18)</f>
        <v>0</v>
      </c>
      <c r="I19" s="36"/>
      <c r="K19"/>
    </row>
    <row r="20" spans="1:27" ht="15.6">
      <c r="A20" s="17"/>
      <c r="B20" s="18"/>
      <c r="C20" s="19"/>
      <c r="D20" s="19"/>
      <c r="E20" s="20"/>
      <c r="F20" s="37"/>
      <c r="G20" s="38" t="s">
        <v>29</v>
      </c>
      <c r="H20" s="35">
        <f>C15-SUM(H10:H18)</f>
        <v>0</v>
      </c>
      <c r="I20"/>
      <c r="K20"/>
    </row>
    <row r="21" spans="1:27" ht="15.6">
      <c r="A21" s="17"/>
      <c r="B21" s="18"/>
      <c r="C21" s="19"/>
      <c r="D21" s="19"/>
      <c r="E21" s="20"/>
      <c r="F21" s="17"/>
      <c r="G21" s="21"/>
      <c r="H21" s="22"/>
      <c r="I21" s="1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ht="30" customHeight="1">
      <c r="A22" s="53"/>
      <c r="B22" s="118"/>
      <c r="C22" s="118"/>
      <c r="D22" s="53"/>
      <c r="E22" s="53"/>
      <c r="F22" s="103" t="s">
        <v>30</v>
      </c>
      <c r="G22" s="104"/>
      <c r="H22" s="104"/>
      <c r="J2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s="23" customFormat="1" ht="44.25" customHeight="1">
      <c r="A23" s="39" t="s">
        <v>31</v>
      </c>
      <c r="B23" s="39" t="s">
        <v>32</v>
      </c>
      <c r="C23" s="39" t="s">
        <v>33</v>
      </c>
      <c r="D23" s="39" t="s">
        <v>34</v>
      </c>
      <c r="E23" s="68" t="s">
        <v>35</v>
      </c>
      <c r="F23" s="84" t="s">
        <v>36</v>
      </c>
      <c r="G23" s="84" t="s">
        <v>37</v>
      </c>
      <c r="H23" s="84" t="s">
        <v>38</v>
      </c>
      <c r="I23" s="87" t="s">
        <v>39</v>
      </c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7" s="24" customFormat="1" ht="30.75">
      <c r="A24" s="65">
        <v>0</v>
      </c>
      <c r="B24" s="69" t="s">
        <v>40</v>
      </c>
      <c r="C24" s="66" t="s">
        <v>41</v>
      </c>
      <c r="D24" s="81" t="s">
        <v>42</v>
      </c>
      <c r="E24" s="67">
        <v>64.94</v>
      </c>
      <c r="F24" s="82" t="str">
        <f>IF(ISBLANK(('2. Ledger Summary'!F2))=TRUE," ",('2. Ledger Summary'!F2))</f>
        <v>6300:Supplies and Sundries</v>
      </c>
      <c r="G24" s="83">
        <f>IF(ISBLANK(('2. Ledger Summary'!J2))=TRUE," ",('2. Ledger Summary'!J2))</f>
        <v>63</v>
      </c>
      <c r="H24" s="82" t="str">
        <f>IF(ISBLANK(('2. Ledger Summary'!V2))=TRUE," ",('2. Ledger Summary'!V2))</f>
        <v>Office Supplies</v>
      </c>
      <c r="I24" s="54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7" s="24" customFormat="1" ht="15"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7" ht="15">
      <c r="A26" s="25">
        <v>1</v>
      </c>
      <c r="B26" s="97"/>
      <c r="C26" s="97"/>
      <c r="D26" s="97"/>
      <c r="E26" s="97"/>
      <c r="F26" s="88" t="str">
        <f>IF(ISBLANK(('2. Ledger Summary'!F3))=TRUE," ",('2. Ledger Summary'!F3))</f>
        <v xml:space="preserve"> </v>
      </c>
      <c r="G26" s="83" t="str">
        <f>IF(ISBLANK(('2. Ledger Summary'!J3))=TRUE," ",('2. Ledger Summary'!J3))</f>
        <v xml:space="preserve"> </v>
      </c>
      <c r="H26" s="88" t="str">
        <f>IF(ISBLANK(('2. Ledger Summary'!V3))=TRUE," ",('2. Ledger Summary'!V3))</f>
        <v xml:space="preserve"> </v>
      </c>
      <c r="I26" s="7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7" ht="15">
      <c r="A27" s="25">
        <v>2</v>
      </c>
      <c r="B27" s="97"/>
      <c r="C27" s="99"/>
      <c r="D27" s="98"/>
      <c r="E27" s="98"/>
      <c r="F27" s="88" t="str">
        <f>IF(ISBLANK(('2. Ledger Summary'!F4))=TRUE," ",('2. Ledger Summary'!F4))</f>
        <v xml:space="preserve"> </v>
      </c>
      <c r="G27" s="83" t="str">
        <f>IF(ISBLANK(('2. Ledger Summary'!J4))=TRUE," ",('2. Ledger Summary'!J4))</f>
        <v xml:space="preserve"> </v>
      </c>
      <c r="H27" s="88" t="str">
        <f>IF(ISBLANK(('2. Ledger Summary'!V4))=TRUE," ",('2. Ledger Summary'!V4))</f>
        <v xml:space="preserve"> </v>
      </c>
      <c r="I27" s="71"/>
      <c r="J27" s="52"/>
      <c r="K27" s="52"/>
      <c r="L27" s="52"/>
    </row>
    <row r="28" spans="1:27" ht="15">
      <c r="A28" s="25">
        <v>3</v>
      </c>
      <c r="B28" s="97"/>
      <c r="C28" s="100"/>
      <c r="D28" s="98"/>
      <c r="E28" s="98"/>
      <c r="F28" s="88" t="str">
        <f>IF(ISBLANK(('2. Ledger Summary'!F5))=TRUE," ",('2. Ledger Summary'!F5))</f>
        <v xml:space="preserve"> </v>
      </c>
      <c r="G28" s="83" t="str">
        <f>IF(ISBLANK(('2. Ledger Summary'!J5))=TRUE," ",('2. Ledger Summary'!J5))</f>
        <v xml:space="preserve"> </v>
      </c>
      <c r="H28" s="88" t="str">
        <f>IF(ISBLANK(('2. Ledger Summary'!V5))=TRUE," ",('2. Ledger Summary'!V5))</f>
        <v xml:space="preserve"> </v>
      </c>
      <c r="I28" s="71"/>
      <c r="J28" s="52"/>
      <c r="K28" s="52"/>
      <c r="L28" s="52"/>
    </row>
    <row r="29" spans="1:27" ht="15">
      <c r="A29" s="25">
        <v>4</v>
      </c>
      <c r="B29" s="97"/>
      <c r="C29" s="100"/>
      <c r="D29" s="98"/>
      <c r="E29" s="98"/>
      <c r="F29" s="88" t="str">
        <f>IF(ISBLANK(('2. Ledger Summary'!F6))=TRUE," ",('2. Ledger Summary'!F6))</f>
        <v xml:space="preserve"> </v>
      </c>
      <c r="G29" s="83" t="str">
        <f>IF(ISBLANK(('2. Ledger Summary'!J6))=TRUE," ",('2. Ledger Summary'!J6))</f>
        <v xml:space="preserve"> </v>
      </c>
      <c r="H29" s="88" t="str">
        <f>IF(ISBLANK(('2. Ledger Summary'!V6))=TRUE," ",('2. Ledger Summary'!V6))</f>
        <v xml:space="preserve"> </v>
      </c>
      <c r="I29" s="71"/>
      <c r="J29" s="52"/>
      <c r="K29" s="52"/>
      <c r="L29" s="52"/>
    </row>
    <row r="30" spans="1:27" ht="15">
      <c r="A30" s="25">
        <v>5</v>
      </c>
      <c r="B30" s="97"/>
      <c r="C30" s="100"/>
      <c r="D30" s="98"/>
      <c r="E30" s="99"/>
      <c r="F30" s="88" t="str">
        <f>IF(ISBLANK(('2. Ledger Summary'!F7))=TRUE," ",('2. Ledger Summary'!F7))</f>
        <v xml:space="preserve"> </v>
      </c>
      <c r="G30" s="83" t="str">
        <f>IF(ISBLANK(('2. Ledger Summary'!J7))=TRUE," ",('2. Ledger Summary'!J7))</f>
        <v xml:space="preserve"> </v>
      </c>
      <c r="H30" s="88" t="str">
        <f>IF(ISBLANK(('2. Ledger Summary'!V7))=TRUE," ",('2. Ledger Summary'!V7))</f>
        <v xml:space="preserve"> </v>
      </c>
      <c r="I30" s="71"/>
    </row>
    <row r="31" spans="1:27" ht="15">
      <c r="A31" s="25">
        <v>6</v>
      </c>
      <c r="B31" s="97"/>
      <c r="C31" s="100"/>
      <c r="D31" s="98"/>
      <c r="E31" s="99"/>
      <c r="F31" s="88" t="str">
        <f>IF(ISBLANK(('2. Ledger Summary'!F8))=TRUE," ",('2. Ledger Summary'!F8))</f>
        <v xml:space="preserve"> </v>
      </c>
      <c r="G31" s="83" t="str">
        <f>IF(ISBLANK(('2. Ledger Summary'!J8))=TRUE," ",('2. Ledger Summary'!J8))</f>
        <v xml:space="preserve"> </v>
      </c>
      <c r="H31" s="88" t="str">
        <f>IF(ISBLANK(('2. Ledger Summary'!V8))=TRUE," ",('2. Ledger Summary'!V8))</f>
        <v xml:space="preserve"> </v>
      </c>
      <c r="I31" s="71"/>
      <c r="J31" s="53"/>
      <c r="K31" s="53"/>
      <c r="L31" s="53"/>
      <c r="M31" s="53"/>
    </row>
    <row r="32" spans="1:27" ht="15">
      <c r="A32" s="25">
        <v>7</v>
      </c>
      <c r="B32" s="97"/>
      <c r="C32" s="100"/>
      <c r="D32" s="98"/>
      <c r="E32" s="99"/>
      <c r="F32" s="88" t="str">
        <f>IF(ISBLANK(('2. Ledger Summary'!F9))=TRUE," ",('2. Ledger Summary'!F9))</f>
        <v xml:space="preserve"> </v>
      </c>
      <c r="G32" s="83" t="str">
        <f>IF(ISBLANK(('2. Ledger Summary'!J9))=TRUE," ",('2. Ledger Summary'!J9))</f>
        <v xml:space="preserve"> </v>
      </c>
      <c r="H32" s="88" t="str">
        <f>IF(ISBLANK(('2. Ledger Summary'!V9))=TRUE," ",('2. Ledger Summary'!V9))</f>
        <v xml:space="preserve"> </v>
      </c>
      <c r="I32" s="71"/>
      <c r="J32" s="53"/>
      <c r="K32" s="53"/>
      <c r="L32" s="53"/>
      <c r="M32" s="53"/>
    </row>
    <row r="33" spans="1:13" ht="15">
      <c r="A33" s="25">
        <v>8</v>
      </c>
      <c r="B33" s="97"/>
      <c r="C33" s="100"/>
      <c r="D33" s="98"/>
      <c r="E33" s="99"/>
      <c r="F33" s="88" t="str">
        <f>IF(ISBLANK(('2. Ledger Summary'!F10))=TRUE," ",('2. Ledger Summary'!F10))</f>
        <v xml:space="preserve"> </v>
      </c>
      <c r="G33" s="83" t="str">
        <f>IF(ISBLANK(('2. Ledger Summary'!J10))=TRUE," ",('2. Ledger Summary'!J10))</f>
        <v xml:space="preserve"> </v>
      </c>
      <c r="H33" s="88" t="str">
        <f>IF(ISBLANK(('2. Ledger Summary'!V10))=TRUE," ",('2. Ledger Summary'!V10))</f>
        <v xml:space="preserve"> </v>
      </c>
      <c r="I33" s="71"/>
      <c r="J33" s="53"/>
      <c r="K33" s="53"/>
      <c r="L33" s="53"/>
      <c r="M33" s="53"/>
    </row>
    <row r="34" spans="1:13" ht="15">
      <c r="A34" s="25">
        <v>9</v>
      </c>
      <c r="B34" s="97"/>
      <c r="C34" s="100"/>
      <c r="D34" s="98"/>
      <c r="E34" s="98"/>
      <c r="F34" s="88" t="str">
        <f>IF(ISBLANK(('2. Ledger Summary'!F11))=TRUE," ",('2. Ledger Summary'!F11))</f>
        <v xml:space="preserve"> </v>
      </c>
      <c r="G34" s="83" t="str">
        <f>IF(ISBLANK(('2. Ledger Summary'!J11))=TRUE," ",('2. Ledger Summary'!J11))</f>
        <v xml:space="preserve"> </v>
      </c>
      <c r="H34" s="88" t="str">
        <f>IF(ISBLANK(('2. Ledger Summary'!V11))=TRUE," ",('2. Ledger Summary'!V11))</f>
        <v xml:space="preserve"> </v>
      </c>
      <c r="I34" s="71"/>
      <c r="J34" s="53"/>
      <c r="K34" s="53"/>
      <c r="L34" s="53"/>
      <c r="M34" s="53"/>
    </row>
    <row r="35" spans="1:13" ht="15">
      <c r="A35" s="25">
        <v>10</v>
      </c>
      <c r="B35" s="102"/>
      <c r="C35" s="101"/>
      <c r="D35" s="98"/>
      <c r="E35" s="98"/>
      <c r="F35" s="88" t="str">
        <f>IF(ISBLANK(('2. Ledger Summary'!F12))=TRUE," ",('2. Ledger Summary'!F12))</f>
        <v xml:space="preserve"> </v>
      </c>
      <c r="G35" s="83" t="str">
        <f>IF(ISBLANK(('2. Ledger Summary'!J12))=TRUE," ",('2. Ledger Summary'!J12))</f>
        <v xml:space="preserve"> </v>
      </c>
      <c r="H35" s="88" t="str">
        <f>IF(ISBLANK(('2. Ledger Summary'!V12))=TRUE," ",('2. Ledger Summary'!V12))</f>
        <v xml:space="preserve"> </v>
      </c>
      <c r="I35" s="71"/>
      <c r="J35" s="53"/>
      <c r="K35" s="53"/>
      <c r="L35" s="53"/>
      <c r="M35" s="53"/>
    </row>
    <row r="36" spans="1:13" ht="15">
      <c r="A36" s="25">
        <v>11</v>
      </c>
      <c r="B36" s="97"/>
      <c r="C36" s="100"/>
      <c r="D36" s="98"/>
      <c r="E36" s="98"/>
      <c r="F36" s="88" t="str">
        <f>IF(ISBLANK(('2. Ledger Summary'!F13))=TRUE," ",('2. Ledger Summary'!F13))</f>
        <v xml:space="preserve"> </v>
      </c>
      <c r="G36" s="83" t="str">
        <f>IF(ISBLANK(('2. Ledger Summary'!J13))=TRUE," ",('2. Ledger Summary'!J13))</f>
        <v xml:space="preserve"> </v>
      </c>
      <c r="H36" s="88" t="str">
        <f>IF(ISBLANK(('2. Ledger Summary'!V13))=TRUE," ",('2. Ledger Summary'!V13))</f>
        <v xml:space="preserve"> </v>
      </c>
      <c r="I36" s="71"/>
      <c r="J36" s="53"/>
      <c r="K36" s="53"/>
      <c r="L36" s="53"/>
      <c r="M36" s="53"/>
    </row>
    <row r="37" spans="1:13" ht="15">
      <c r="A37" s="25">
        <v>12</v>
      </c>
      <c r="B37" s="102"/>
      <c r="C37" s="101"/>
      <c r="D37" s="98"/>
      <c r="E37" s="98"/>
      <c r="F37" s="88" t="str">
        <f>IF(ISBLANK(('2. Ledger Summary'!F14))=TRUE," ",('2. Ledger Summary'!F14))</f>
        <v xml:space="preserve"> </v>
      </c>
      <c r="G37" s="83" t="str">
        <f>IF(ISBLANK(('2. Ledger Summary'!J14))=TRUE," ",('2. Ledger Summary'!J14))</f>
        <v xml:space="preserve"> </v>
      </c>
      <c r="H37" s="88" t="str">
        <f>IF(ISBLANK(('2. Ledger Summary'!V14))=TRUE," ",('2. Ledger Summary'!V14))</f>
        <v xml:space="preserve"> </v>
      </c>
      <c r="I37" s="71"/>
      <c r="J37" s="53"/>
      <c r="K37" s="53"/>
      <c r="L37" s="53"/>
      <c r="M37" s="53"/>
    </row>
    <row r="38" spans="1:13" ht="15">
      <c r="A38" s="25">
        <v>13</v>
      </c>
      <c r="B38" s="97"/>
      <c r="C38" s="100"/>
      <c r="D38" s="98"/>
      <c r="E38" s="98"/>
      <c r="F38" s="88" t="str">
        <f>IF(ISBLANK(('2. Ledger Summary'!F15))=TRUE," ",('2. Ledger Summary'!F15))</f>
        <v xml:space="preserve"> </v>
      </c>
      <c r="G38" s="83" t="str">
        <f>IF(ISBLANK(('2. Ledger Summary'!J15))=TRUE," ",('2. Ledger Summary'!J15))</f>
        <v xml:space="preserve"> </v>
      </c>
      <c r="H38" s="88" t="str">
        <f>IF(ISBLANK(('2. Ledger Summary'!V15))=TRUE," ",('2. Ledger Summary'!V15))</f>
        <v xml:space="preserve"> </v>
      </c>
      <c r="I38" s="71"/>
      <c r="J38" s="53"/>
      <c r="K38" s="53"/>
      <c r="L38" s="53"/>
      <c r="M38" s="53"/>
    </row>
    <row r="39" spans="1:13" ht="15">
      <c r="A39" s="25">
        <v>14</v>
      </c>
      <c r="B39" s="102"/>
      <c r="C39" s="101"/>
      <c r="D39" s="98"/>
      <c r="E39" s="98"/>
      <c r="F39" s="88" t="str">
        <f>IF(ISBLANK(('2. Ledger Summary'!F16))=TRUE," ",('2. Ledger Summary'!F16))</f>
        <v xml:space="preserve"> </v>
      </c>
      <c r="G39" s="83" t="str">
        <f>IF(ISBLANK(('2. Ledger Summary'!J16))=TRUE," ",('2. Ledger Summary'!J16))</f>
        <v xml:space="preserve"> </v>
      </c>
      <c r="H39" s="88" t="str">
        <f>IF(ISBLANK(('2. Ledger Summary'!V16))=TRUE," ",('2. Ledger Summary'!V16))</f>
        <v xml:space="preserve"> </v>
      </c>
      <c r="I39" s="71"/>
      <c r="J39" s="53"/>
      <c r="K39" s="53"/>
      <c r="L39" s="53"/>
      <c r="M39" s="53"/>
    </row>
    <row r="40" spans="1:13" ht="15">
      <c r="A40" s="25">
        <v>15</v>
      </c>
      <c r="B40" s="97"/>
      <c r="C40" s="100"/>
      <c r="D40" s="98"/>
      <c r="E40" s="98"/>
      <c r="F40" s="88" t="str">
        <f>IF(ISBLANK(('2. Ledger Summary'!F17))=TRUE," ",('2. Ledger Summary'!F17))</f>
        <v xml:space="preserve"> </v>
      </c>
      <c r="G40" s="83" t="str">
        <f>IF(ISBLANK(('2. Ledger Summary'!J17))=TRUE," ",('2. Ledger Summary'!J17))</f>
        <v xml:space="preserve"> </v>
      </c>
      <c r="H40" s="88" t="str">
        <f>IF(ISBLANK(('2. Ledger Summary'!V17))=TRUE," ",('2. Ledger Summary'!V17))</f>
        <v xml:space="preserve"> </v>
      </c>
      <c r="I40" s="71"/>
      <c r="J40" s="53"/>
      <c r="K40" s="53"/>
      <c r="L40" s="53"/>
      <c r="M40" s="53"/>
    </row>
    <row r="41" spans="1:13" ht="15">
      <c r="A41" s="25">
        <v>16</v>
      </c>
      <c r="B41" s="102"/>
      <c r="C41" s="101"/>
      <c r="D41" s="98"/>
      <c r="E41" s="98"/>
      <c r="F41" s="88" t="str">
        <f>IF(ISBLANK(('2. Ledger Summary'!F18))=TRUE," ",('2. Ledger Summary'!F18))</f>
        <v xml:space="preserve"> </v>
      </c>
      <c r="G41" s="83" t="str">
        <f>IF(ISBLANK(('2. Ledger Summary'!J18))=TRUE," ",('2. Ledger Summary'!J18))</f>
        <v xml:space="preserve"> </v>
      </c>
      <c r="H41" s="88" t="str">
        <f>IF(ISBLANK(('2. Ledger Summary'!V18))=TRUE," ",('2. Ledger Summary'!V18))</f>
        <v xml:space="preserve"> </v>
      </c>
      <c r="I41" s="71"/>
      <c r="J41" s="53"/>
      <c r="K41" s="53"/>
      <c r="L41" s="53"/>
      <c r="M41" s="53"/>
    </row>
    <row r="42" spans="1:13" ht="15">
      <c r="A42" s="25">
        <v>17</v>
      </c>
      <c r="B42" s="97"/>
      <c r="C42" s="100"/>
      <c r="D42" s="98"/>
      <c r="E42" s="98"/>
      <c r="F42" s="88" t="str">
        <f>IF(ISBLANK(('2. Ledger Summary'!F19))=TRUE," ",('2. Ledger Summary'!F19))</f>
        <v xml:space="preserve"> </v>
      </c>
      <c r="G42" s="83" t="str">
        <f>IF(ISBLANK(('2. Ledger Summary'!J19))=TRUE," ",('2. Ledger Summary'!J19))</f>
        <v xml:space="preserve"> </v>
      </c>
      <c r="H42" s="88" t="str">
        <f>IF(ISBLANK(('2. Ledger Summary'!V19))=TRUE," ",('2. Ledger Summary'!V19))</f>
        <v xml:space="preserve"> </v>
      </c>
      <c r="I42" s="71"/>
      <c r="J42" s="53"/>
      <c r="K42" s="53"/>
      <c r="L42" s="53"/>
      <c r="M42" s="53"/>
    </row>
    <row r="43" spans="1:13" ht="15">
      <c r="A43" s="25">
        <v>18</v>
      </c>
      <c r="B43" s="102"/>
      <c r="C43" s="101"/>
      <c r="D43" s="98"/>
      <c r="E43" s="98"/>
      <c r="F43" s="88" t="str">
        <f>IF(ISBLANK(('2. Ledger Summary'!F20))=TRUE," ",('2. Ledger Summary'!F20))</f>
        <v xml:space="preserve"> </v>
      </c>
      <c r="G43" s="83" t="str">
        <f>IF(ISBLANK(('2. Ledger Summary'!J20))=TRUE," ",('2. Ledger Summary'!J20))</f>
        <v xml:space="preserve"> </v>
      </c>
      <c r="H43" s="88" t="str">
        <f>IF(ISBLANK(('2. Ledger Summary'!V20))=TRUE," ",('2. Ledger Summary'!V20))</f>
        <v xml:space="preserve"> </v>
      </c>
      <c r="I43" s="71"/>
      <c r="J43" s="53"/>
      <c r="K43" s="53"/>
      <c r="L43" s="53"/>
      <c r="M43" s="53"/>
    </row>
    <row r="44" spans="1:13" ht="15">
      <c r="A44" s="25">
        <v>19</v>
      </c>
      <c r="B44" s="97"/>
      <c r="C44" s="100"/>
      <c r="D44" s="98"/>
      <c r="E44" s="98"/>
      <c r="F44" s="88" t="str">
        <f>IF(ISBLANK(('2. Ledger Summary'!F21))=TRUE," ",('2. Ledger Summary'!F21))</f>
        <v xml:space="preserve"> </v>
      </c>
      <c r="G44" s="83" t="str">
        <f>IF(ISBLANK(('2. Ledger Summary'!J21))=TRUE," ",('2. Ledger Summary'!J21))</f>
        <v xml:space="preserve"> </v>
      </c>
      <c r="H44" s="88" t="str">
        <f>IF(ISBLANK(('2. Ledger Summary'!V21))=TRUE," ",('2. Ledger Summary'!V21))</f>
        <v xml:space="preserve"> </v>
      </c>
      <c r="I44" s="71"/>
      <c r="J44" s="53"/>
      <c r="K44" s="53"/>
      <c r="L44" s="53"/>
      <c r="M44" s="53"/>
    </row>
    <row r="45" spans="1:13" ht="15">
      <c r="A45" s="25">
        <v>20</v>
      </c>
      <c r="B45" s="102"/>
      <c r="C45" s="101"/>
      <c r="D45" s="98"/>
      <c r="E45" s="98"/>
      <c r="F45" s="88" t="str">
        <f>IF(ISBLANK(('2. Ledger Summary'!F22))=TRUE," ",('2. Ledger Summary'!F22))</f>
        <v xml:space="preserve"> </v>
      </c>
      <c r="G45" s="83" t="str">
        <f>IF(ISBLANK(('2. Ledger Summary'!J22))=TRUE," ",('2. Ledger Summary'!J22))</f>
        <v xml:space="preserve"> </v>
      </c>
      <c r="H45" s="88" t="str">
        <f>IF(ISBLANK(('2. Ledger Summary'!V22))=TRUE," ",('2. Ledger Summary'!V22))</f>
        <v xml:space="preserve"> </v>
      </c>
      <c r="I45" s="71"/>
      <c r="J45" s="53"/>
      <c r="K45" s="53"/>
      <c r="L45" s="53"/>
      <c r="M45" s="53"/>
    </row>
    <row r="46" spans="1:13" ht="15">
      <c r="A46" s="25">
        <v>21</v>
      </c>
      <c r="B46" s="97"/>
      <c r="C46" s="100"/>
      <c r="D46" s="98"/>
      <c r="E46" s="98"/>
      <c r="F46" s="88" t="str">
        <f>IF(ISBLANK(('2. Ledger Summary'!F23))=TRUE," ",('2. Ledger Summary'!F23))</f>
        <v xml:space="preserve"> </v>
      </c>
      <c r="G46" s="83" t="str">
        <f>IF(ISBLANK(('2. Ledger Summary'!J23))=TRUE," ",('2. Ledger Summary'!J23))</f>
        <v xml:space="preserve"> </v>
      </c>
      <c r="H46" s="88" t="str">
        <f>IF(ISBLANK(('2. Ledger Summary'!V23))=TRUE," ",('2. Ledger Summary'!V23))</f>
        <v xml:space="preserve"> </v>
      </c>
      <c r="I46" s="71"/>
      <c r="J46" s="53"/>
      <c r="K46" s="53"/>
      <c r="L46" s="53"/>
      <c r="M46" s="53"/>
    </row>
    <row r="47" spans="1:13" ht="15">
      <c r="A47" s="25">
        <v>22</v>
      </c>
      <c r="B47" s="102"/>
      <c r="C47" s="101"/>
      <c r="D47" s="98"/>
      <c r="E47" s="98"/>
      <c r="F47" s="88" t="str">
        <f>IF(ISBLANK(('2. Ledger Summary'!F24))=TRUE," ",('2. Ledger Summary'!F24))</f>
        <v xml:space="preserve"> </v>
      </c>
      <c r="G47" s="83" t="str">
        <f>IF(ISBLANK(('2. Ledger Summary'!J24))=TRUE," ",('2. Ledger Summary'!J24))</f>
        <v xml:space="preserve"> </v>
      </c>
      <c r="H47" s="88" t="str">
        <f>IF(ISBLANK(('2. Ledger Summary'!V24))=TRUE," ",('2. Ledger Summary'!V24))</f>
        <v xml:space="preserve"> </v>
      </c>
      <c r="I47" s="71"/>
      <c r="J47" s="53"/>
      <c r="K47" s="53"/>
      <c r="L47" s="53"/>
      <c r="M47" s="53"/>
    </row>
    <row r="48" spans="1:13" ht="15">
      <c r="A48" s="25">
        <v>23</v>
      </c>
      <c r="B48" s="97"/>
      <c r="C48" s="100"/>
      <c r="D48" s="98"/>
      <c r="E48" s="98"/>
      <c r="F48" s="88" t="str">
        <f>IF(ISBLANK(('2. Ledger Summary'!F25))=TRUE," ",('2. Ledger Summary'!F25))</f>
        <v xml:space="preserve"> </v>
      </c>
      <c r="G48" s="83" t="str">
        <f>IF(ISBLANK(('2. Ledger Summary'!J25))=TRUE," ",('2. Ledger Summary'!J25))</f>
        <v xml:space="preserve"> </v>
      </c>
      <c r="H48" s="88" t="str">
        <f>IF(ISBLANK(('2. Ledger Summary'!V25))=TRUE," ",('2. Ledger Summary'!V25))</f>
        <v xml:space="preserve"> </v>
      </c>
      <c r="I48" s="71"/>
      <c r="J48" s="53"/>
      <c r="K48" s="53"/>
      <c r="L48" s="53"/>
      <c r="M48" s="53"/>
    </row>
    <row r="49" spans="1:14" ht="15">
      <c r="A49" s="25">
        <v>24</v>
      </c>
      <c r="B49" s="102"/>
      <c r="C49" s="101"/>
      <c r="D49" s="98"/>
      <c r="E49" s="98"/>
      <c r="F49" s="88" t="str">
        <f>IF(ISBLANK(('2. Ledger Summary'!F26))=TRUE," ",('2. Ledger Summary'!F26))</f>
        <v xml:space="preserve"> </v>
      </c>
      <c r="G49" s="83" t="str">
        <f>IF(ISBLANK(('2. Ledger Summary'!J26))=TRUE," ",('2. Ledger Summary'!J26))</f>
        <v xml:space="preserve"> </v>
      </c>
      <c r="H49" s="88" t="str">
        <f>IF(ISBLANK(('2. Ledger Summary'!V26))=TRUE," ",('2. Ledger Summary'!V26))</f>
        <v xml:space="preserve"> </v>
      </c>
      <c r="I49" s="71"/>
      <c r="J49" s="53"/>
      <c r="K49" s="53"/>
      <c r="L49" s="53"/>
      <c r="M49" s="53"/>
    </row>
    <row r="50" spans="1:14" ht="15">
      <c r="A50" s="25">
        <v>25</v>
      </c>
      <c r="B50" s="97"/>
      <c r="C50" s="100"/>
      <c r="D50" s="98"/>
      <c r="E50" s="98"/>
      <c r="F50" s="88" t="str">
        <f>IF(ISBLANK(('2. Ledger Summary'!F27))=TRUE," ",('2. Ledger Summary'!F27))</f>
        <v xml:space="preserve"> </v>
      </c>
      <c r="G50" s="83" t="str">
        <f>IF(ISBLANK(('2. Ledger Summary'!J27))=TRUE," ",('2. Ledger Summary'!J27))</f>
        <v xml:space="preserve"> </v>
      </c>
      <c r="H50" s="88" t="str">
        <f>IF(ISBLANK(('2. Ledger Summary'!V27))=TRUE," ",('2. Ledger Summary'!V27))</f>
        <v xml:space="preserve"> </v>
      </c>
      <c r="I50" s="71"/>
      <c r="J50" s="53"/>
      <c r="K50" s="53"/>
      <c r="L50" s="53"/>
      <c r="M50" s="53"/>
    </row>
    <row r="51" spans="1:14" ht="15">
      <c r="A51" s="25">
        <v>26</v>
      </c>
      <c r="B51" s="102"/>
      <c r="C51" s="101"/>
      <c r="D51" s="98"/>
      <c r="E51" s="98"/>
      <c r="F51" s="88" t="str">
        <f>IF(ISBLANK(('2. Ledger Summary'!F28))=TRUE," ",('2. Ledger Summary'!F28))</f>
        <v xml:space="preserve"> </v>
      </c>
      <c r="G51" s="83" t="str">
        <f>IF(ISBLANK(('2. Ledger Summary'!J28))=TRUE," ",('2. Ledger Summary'!J28))</f>
        <v xml:space="preserve"> </v>
      </c>
      <c r="H51" s="88" t="str">
        <f>IF(ISBLANK(('2. Ledger Summary'!V28))=TRUE," ",('2. Ledger Summary'!V28))</f>
        <v xml:space="preserve"> </v>
      </c>
      <c r="I51" s="71"/>
      <c r="J51" s="53"/>
      <c r="K51" s="53"/>
      <c r="L51" s="53"/>
      <c r="M51" s="53"/>
    </row>
    <row r="52" spans="1:14" ht="15">
      <c r="A52" s="25">
        <v>27</v>
      </c>
      <c r="B52" s="97"/>
      <c r="C52" s="100"/>
      <c r="D52" s="98"/>
      <c r="E52" s="98"/>
      <c r="F52" s="88" t="str">
        <f>IF(ISBLANK(('2. Ledger Summary'!F29))=TRUE," ",('2. Ledger Summary'!F29))</f>
        <v xml:space="preserve"> </v>
      </c>
      <c r="G52" s="83" t="str">
        <f>IF(ISBLANK(('2. Ledger Summary'!J29))=TRUE," ",('2. Ledger Summary'!J29))</f>
        <v xml:space="preserve"> </v>
      </c>
      <c r="H52" s="88" t="str">
        <f>IF(ISBLANK(('2. Ledger Summary'!V29))=TRUE," ",('2. Ledger Summary'!V29))</f>
        <v xml:space="preserve"> </v>
      </c>
      <c r="I52" s="71"/>
      <c r="J52" s="53"/>
      <c r="K52" s="53"/>
      <c r="L52" s="53"/>
      <c r="M52" s="53"/>
    </row>
    <row r="53" spans="1:14" ht="15">
      <c r="A53" s="25">
        <v>28</v>
      </c>
      <c r="B53" s="102"/>
      <c r="C53" s="101"/>
      <c r="D53" s="98"/>
      <c r="E53" s="98"/>
      <c r="F53" s="88" t="str">
        <f>IF(ISBLANK(('2. Ledger Summary'!F30))=TRUE," ",('2. Ledger Summary'!F30))</f>
        <v xml:space="preserve"> </v>
      </c>
      <c r="G53" s="83" t="str">
        <f>IF(ISBLANK(('2. Ledger Summary'!J30))=TRUE," ",('2. Ledger Summary'!J30))</f>
        <v xml:space="preserve"> </v>
      </c>
      <c r="H53" s="88" t="str">
        <f>IF(ISBLANK(('2. Ledger Summary'!V30))=TRUE," ",('2. Ledger Summary'!V30))</f>
        <v xml:space="preserve"> </v>
      </c>
      <c r="I53" s="71"/>
      <c r="J53" s="53"/>
      <c r="K53" s="53"/>
      <c r="L53" s="53"/>
      <c r="M53" s="53"/>
    </row>
    <row r="54" spans="1:14" ht="15">
      <c r="A54" s="25">
        <v>29</v>
      </c>
      <c r="B54" s="97"/>
      <c r="C54" s="100"/>
      <c r="D54" s="98"/>
      <c r="E54" s="98"/>
      <c r="F54" s="88" t="str">
        <f>IF(ISBLANK(('2. Ledger Summary'!F31))=TRUE," ",('2. Ledger Summary'!F31))</f>
        <v xml:space="preserve"> </v>
      </c>
      <c r="G54" s="83" t="str">
        <f>IF(ISBLANK(('2. Ledger Summary'!J31))=TRUE," ",('2. Ledger Summary'!J31))</f>
        <v xml:space="preserve"> </v>
      </c>
      <c r="H54" s="88" t="str">
        <f>IF(ISBLANK(('2. Ledger Summary'!V31))=TRUE," ",('2. Ledger Summary'!V31))</f>
        <v xml:space="preserve"> </v>
      </c>
      <c r="I54" s="71"/>
      <c r="J54" s="53"/>
      <c r="K54" s="53"/>
      <c r="L54" s="53"/>
      <c r="M54" s="53"/>
    </row>
    <row r="55" spans="1:14" ht="15">
      <c r="A55" s="25">
        <v>30</v>
      </c>
      <c r="B55" s="102"/>
      <c r="C55" s="101"/>
      <c r="D55" s="98"/>
      <c r="E55" s="98"/>
      <c r="F55" s="88" t="str">
        <f>IF(ISBLANK(('2. Ledger Summary'!F32))=TRUE," ",('2. Ledger Summary'!F32))</f>
        <v xml:space="preserve"> </v>
      </c>
      <c r="G55" s="83" t="str">
        <f>IF(ISBLANK(('2. Ledger Summary'!J32))=TRUE," ",('2. Ledger Summary'!J32))</f>
        <v xml:space="preserve"> </v>
      </c>
      <c r="H55" s="88" t="str">
        <f>IF(ISBLANK(('2. Ledger Summary'!V32))=TRUE," ",('2. Ledger Summary'!V32))</f>
        <v xml:space="preserve"> </v>
      </c>
      <c r="I55" s="71"/>
      <c r="J55" s="53"/>
      <c r="K55" s="53"/>
      <c r="L55" s="53"/>
      <c r="M55" s="53"/>
    </row>
    <row r="56" spans="1:14" ht="15">
      <c r="A56" s="25">
        <v>31</v>
      </c>
      <c r="B56" s="102"/>
      <c r="C56" s="101"/>
      <c r="D56" s="98"/>
      <c r="E56" s="98"/>
      <c r="F56" s="88" t="str">
        <f>IF(ISBLANK(('2. Ledger Summary'!F33))=TRUE," ",('2. Ledger Summary'!F33))</f>
        <v xml:space="preserve"> </v>
      </c>
      <c r="G56" s="83" t="str">
        <f>IF(ISBLANK(('2. Ledger Summary'!J33))=TRUE," ",('2. Ledger Summary'!J33))</f>
        <v xml:space="preserve"> </v>
      </c>
      <c r="H56" s="88" t="str">
        <f>IF(ISBLANK(('2. Ledger Summary'!V33))=TRUE," ",('2. Ledger Summary'!V33))</f>
        <v xml:space="preserve"> </v>
      </c>
      <c r="I56" s="71"/>
      <c r="K56" s="53"/>
      <c r="L56" s="53"/>
      <c r="M56" s="53"/>
      <c r="N56" s="53"/>
    </row>
    <row r="57" spans="1:14" ht="15">
      <c r="A57" s="25">
        <v>32</v>
      </c>
      <c r="B57" s="102"/>
      <c r="C57" s="101"/>
      <c r="D57" s="98"/>
      <c r="E57" s="98"/>
      <c r="F57" s="88" t="str">
        <f>IF(ISBLANK(('2. Ledger Summary'!F34))=TRUE," ",('2. Ledger Summary'!F34))</f>
        <v xml:space="preserve"> </v>
      </c>
      <c r="G57" s="83" t="str">
        <f>IF(ISBLANK(('2. Ledger Summary'!J34))=TRUE," ",('2. Ledger Summary'!J34))</f>
        <v xml:space="preserve"> </v>
      </c>
      <c r="H57" s="88" t="str">
        <f>IF(ISBLANK(('2. Ledger Summary'!V34))=TRUE," ",('2. Ledger Summary'!V34))</f>
        <v xml:space="preserve"> </v>
      </c>
      <c r="I57" s="71"/>
      <c r="K57" s="53"/>
      <c r="L57" s="53"/>
      <c r="M57" s="53"/>
      <c r="N57" s="53"/>
    </row>
    <row r="58" spans="1:14" ht="15">
      <c r="A58" s="25">
        <v>33</v>
      </c>
      <c r="B58" s="102"/>
      <c r="C58" s="101"/>
      <c r="D58" s="98"/>
      <c r="E58" s="98"/>
      <c r="F58" s="88" t="str">
        <f>IF(ISBLANK(('2. Ledger Summary'!F35))=TRUE," ",('2. Ledger Summary'!F35))</f>
        <v xml:space="preserve"> </v>
      </c>
      <c r="G58" s="83" t="str">
        <f>IF(ISBLANK(('2. Ledger Summary'!J35))=TRUE," ",('2. Ledger Summary'!J35))</f>
        <v xml:space="preserve"> </v>
      </c>
      <c r="H58" s="88" t="str">
        <f>IF(ISBLANK(('2. Ledger Summary'!V35))=TRUE," ",('2. Ledger Summary'!V35))</f>
        <v xml:space="preserve"> </v>
      </c>
      <c r="I58" s="71"/>
      <c r="K58" s="53"/>
      <c r="L58" s="53"/>
      <c r="M58" s="53"/>
      <c r="N58" s="53"/>
    </row>
    <row r="59" spans="1:14" ht="15">
      <c r="A59" s="25">
        <v>34</v>
      </c>
      <c r="B59" s="102"/>
      <c r="C59" s="101"/>
      <c r="D59" s="98"/>
      <c r="E59" s="98"/>
      <c r="F59" s="88" t="str">
        <f>IF(ISBLANK(('2. Ledger Summary'!F36))=TRUE," ",('2. Ledger Summary'!F36))</f>
        <v xml:space="preserve"> </v>
      </c>
      <c r="G59" s="83" t="str">
        <f>IF(ISBLANK(('2. Ledger Summary'!J36))=TRUE," ",('2. Ledger Summary'!J36))</f>
        <v xml:space="preserve"> </v>
      </c>
      <c r="H59" s="88" t="str">
        <f>IF(ISBLANK(('2. Ledger Summary'!V36))=TRUE," ",('2. Ledger Summary'!V36))</f>
        <v xml:space="preserve"> </v>
      </c>
      <c r="I59" s="71"/>
      <c r="K59" s="53"/>
      <c r="L59" s="53"/>
      <c r="M59" s="53"/>
      <c r="N59" s="53"/>
    </row>
    <row r="60" spans="1:14" ht="15">
      <c r="A60" s="25">
        <v>35</v>
      </c>
      <c r="B60" s="102"/>
      <c r="C60" s="101"/>
      <c r="D60" s="98"/>
      <c r="E60" s="98"/>
      <c r="F60" s="88" t="str">
        <f>IF(ISBLANK(('2. Ledger Summary'!F37))=TRUE," ",('2. Ledger Summary'!F37))</f>
        <v xml:space="preserve"> </v>
      </c>
      <c r="G60" s="83" t="str">
        <f>IF(ISBLANK(('2. Ledger Summary'!J37))=TRUE," ",('2. Ledger Summary'!J37))</f>
        <v xml:space="preserve"> </v>
      </c>
      <c r="H60" s="88" t="str">
        <f>IF(ISBLANK(('2. Ledger Summary'!V37))=TRUE," ",('2. Ledger Summary'!V37))</f>
        <v xml:space="preserve"> </v>
      </c>
      <c r="I60" s="71"/>
      <c r="K60" s="53"/>
      <c r="L60" s="53"/>
      <c r="M60" s="53"/>
      <c r="N60" s="53"/>
    </row>
    <row r="61" spans="1:14" ht="15">
      <c r="A61" s="25">
        <v>36</v>
      </c>
      <c r="B61" s="102"/>
      <c r="C61" s="101"/>
      <c r="D61" s="98"/>
      <c r="E61" s="98"/>
      <c r="F61" s="88" t="str">
        <f>IF(ISBLANK(('2. Ledger Summary'!F38))=TRUE," ",('2. Ledger Summary'!F38))</f>
        <v xml:space="preserve"> </v>
      </c>
      <c r="G61" s="83" t="str">
        <f>IF(ISBLANK(('2. Ledger Summary'!J38))=TRUE," ",('2. Ledger Summary'!J38))</f>
        <v xml:space="preserve"> </v>
      </c>
      <c r="H61" s="88" t="str">
        <f>IF(ISBLANK(('2. Ledger Summary'!V38))=TRUE," ",('2. Ledger Summary'!V38))</f>
        <v xml:space="preserve"> </v>
      </c>
      <c r="I61" s="71"/>
      <c r="K61" s="53"/>
      <c r="L61" s="53"/>
      <c r="M61" s="53"/>
      <c r="N61" s="53"/>
    </row>
    <row r="62" spans="1:14" ht="15">
      <c r="A62" s="25">
        <v>37</v>
      </c>
      <c r="B62" s="102"/>
      <c r="C62" s="101"/>
      <c r="D62" s="98"/>
      <c r="E62" s="98"/>
      <c r="F62" s="88" t="str">
        <f>IF(ISBLANK(('2. Ledger Summary'!F39))=TRUE," ",('2. Ledger Summary'!F39))</f>
        <v xml:space="preserve"> </v>
      </c>
      <c r="G62" s="83" t="str">
        <f>IF(ISBLANK(('2. Ledger Summary'!J39))=TRUE," ",('2. Ledger Summary'!J39))</f>
        <v xml:space="preserve"> </v>
      </c>
      <c r="H62" s="88" t="str">
        <f>IF(ISBLANK(('2. Ledger Summary'!V39))=TRUE," ",('2. Ledger Summary'!V39))</f>
        <v xml:space="preserve"> </v>
      </c>
      <c r="I62" s="71"/>
      <c r="K62" s="53"/>
      <c r="L62" s="53"/>
      <c r="M62" s="53"/>
      <c r="N62" s="53"/>
    </row>
    <row r="63" spans="1:14" ht="15">
      <c r="A63" s="25">
        <v>38</v>
      </c>
      <c r="B63" s="102"/>
      <c r="C63" s="101"/>
      <c r="D63" s="98"/>
      <c r="E63" s="98"/>
      <c r="F63" s="88" t="str">
        <f>IF(ISBLANK(('2. Ledger Summary'!F40))=TRUE," ",('2. Ledger Summary'!F40))</f>
        <v xml:space="preserve"> </v>
      </c>
      <c r="G63" s="83" t="str">
        <f>IF(ISBLANK(('2. Ledger Summary'!J40))=TRUE," ",('2. Ledger Summary'!J40))</f>
        <v xml:space="preserve"> </v>
      </c>
      <c r="H63" s="88" t="str">
        <f>IF(ISBLANK(('2. Ledger Summary'!V40))=TRUE," ",('2. Ledger Summary'!V40))</f>
        <v xml:space="preserve"> </v>
      </c>
      <c r="I63" s="71"/>
    </row>
    <row r="64" spans="1:14" ht="15">
      <c r="A64" s="25">
        <v>39</v>
      </c>
      <c r="B64" s="102"/>
      <c r="C64" s="101"/>
      <c r="D64" s="98"/>
      <c r="E64" s="98"/>
      <c r="F64" s="88" t="str">
        <f>IF(ISBLANK(('2. Ledger Summary'!F41))=TRUE," ",('2. Ledger Summary'!F41))</f>
        <v xml:space="preserve"> </v>
      </c>
      <c r="G64" s="83" t="str">
        <f>IF(ISBLANK(('2. Ledger Summary'!J41))=TRUE," ",('2. Ledger Summary'!J41))</f>
        <v xml:space="preserve"> </v>
      </c>
      <c r="H64" s="88" t="str">
        <f>IF(ISBLANK(('2. Ledger Summary'!V41))=TRUE," ",('2. Ledger Summary'!V41))</f>
        <v xml:space="preserve"> </v>
      </c>
      <c r="I64" s="71"/>
    </row>
    <row r="65" spans="1:9" ht="15">
      <c r="A65" s="25">
        <v>40</v>
      </c>
      <c r="B65" s="102"/>
      <c r="C65" s="101"/>
      <c r="D65" s="98"/>
      <c r="E65" s="98"/>
      <c r="F65" s="92" t="str">
        <f>IF(ISBLANK(('2. Ledger Summary'!F42))=TRUE," ",('2. Ledger Summary'!F42))</f>
        <v xml:space="preserve"> </v>
      </c>
      <c r="G65" s="89" t="str">
        <f>IF(ISBLANK(('2. Ledger Summary'!J42))=TRUE," ",('2. Ledger Summary'!J42))</f>
        <v xml:space="preserve"> </v>
      </c>
      <c r="H65" s="88" t="str">
        <f>IF(ISBLANK(('2. Ledger Summary'!V42))=TRUE," ",('2. Ledger Summary'!V42))</f>
        <v xml:space="preserve"> </v>
      </c>
      <c r="I65" s="71"/>
    </row>
    <row r="66" spans="1:9" ht="15">
      <c r="F66" s="90" t="s">
        <v>28</v>
      </c>
      <c r="G66" s="91">
        <f>SUM(G26:G65)</f>
        <v>0</v>
      </c>
    </row>
  </sheetData>
  <sheetProtection formatColumns="0" formatRows="0" insertRows="0" sort="0"/>
  <protectedRanges>
    <protectedRange sqref="C9:D12 C14:D15" name="Range1"/>
    <protectedRange sqref="F24:H25 F27:G65 H26:H65 B26:G26" name="Range2_11"/>
    <protectedRange sqref="C24:C25" name="Range2_12"/>
  </protectedRanges>
  <mergeCells count="8">
    <mergeCell ref="F22:H22"/>
    <mergeCell ref="B22:C22"/>
    <mergeCell ref="A1:E3"/>
    <mergeCell ref="B4:C4"/>
    <mergeCell ref="A9:B9"/>
    <mergeCell ref="A10:B10"/>
    <mergeCell ref="A11:B11"/>
    <mergeCell ref="A12:B12"/>
  </mergeCells>
  <conditionalFormatting sqref="I10:I19">
    <cfRule type="cellIs" dxfId="1" priority="1" operator="equal">
      <formula>"No"</formula>
    </cfRule>
    <cfRule type="cellIs" dxfId="0" priority="2" operator="equal">
      <formula>"OK"</formula>
    </cfRule>
  </conditionalFormatting>
  <dataValidations xWindow="774" yWindow="730" count="10">
    <dataValidation allowBlank="1" showInputMessage="1" showErrorMessage="1" prompt="Taken from general ledger summary in Workday" sqref="F22" xr:uid="{5BF48708-25AF-4969-B462-08D1F45E2121}"/>
    <dataValidation allowBlank="1" showInputMessage="1" showErrorMessage="1" prompt="eg: CC00713" sqref="C11:D11" xr:uid="{A3783BB2-9012-419B-8BF6-7C60AACC1A40}"/>
    <dataValidation allowBlank="1" showInputMessage="1" showErrorMessage="1" prompt="eg: PM002884. Where the original expenses were coded to." sqref="A12" xr:uid="{8D4DBA2A-ECA4-4E03-84B9-E40A54454F99}"/>
    <dataValidation allowBlank="1" showInputMessage="1" showErrorMessage="1" prompt="From General ledger report in Workday.  Either translated debit amount or translated credit amount. See example on next sheet" sqref="I26 O15" xr:uid="{78223355-8ACA-45E8-8416-2A67E022B251}"/>
    <dataValidation type="list" allowBlank="1" showInputMessage="1" showErrorMessage="1" sqref="D26:D65" xr:uid="{9AAE3ACE-63BA-464A-AEA1-092F2FF7F287}">
      <formula1>$F$10:$F$18</formula1>
    </dataValidation>
    <dataValidation type="custom" errorStyle="information" showErrorMessage="1" errorTitle="Error" error="Fill your unit/departments name in full" sqref="C10:D10" xr:uid="{7963C0C2-389D-4D8E-9A46-A010F497CED6}">
      <formula1>LEN(C10)&gt;0</formula1>
    </dataValidation>
    <dataValidation type="custom" errorStyle="information" showInputMessage="1" showErrorMessage="1" error="add your department's worktag" prompt="eg: PM002884. Where the original expenses were coded to." sqref="C12:D12" xr:uid="{BE71E7A0-0A61-411A-BCE8-34177176E64C}">
      <formula1>LEN(C12)&gt;0</formula1>
    </dataValidation>
    <dataValidation type="custom" errorStyle="information" allowBlank="1" showInputMessage="1" showErrorMessage="1" error="Amount Approved" sqref="C15:D15" xr:uid="{2EDF6184-7023-4D0A-AEFA-A07B3894CD44}">
      <formula1>LEN(C15)&gt;0</formula1>
    </dataValidation>
    <dataValidation allowBlank="1" showInputMessage="1" showErrorMessage="1" prompt="Translated debit amount in the ledger report" sqref="G23" xr:uid="{4FE27C1B-919F-403C-8A3D-D3FA664F9F1F}"/>
    <dataValidation allowBlank="1" showInputMessage="1" showErrorMessage="1" prompt="From General Ledger report in Workday. See example on next sheet" sqref="F23 H23" xr:uid="{A92D82D4-7447-4699-B663-B781EB8022EC}"/>
  </dataValidations>
  <hyperlinks>
    <hyperlink ref="F22" location="'General Ledger Example'!A1" display="From General Ledger - Workday Details" xr:uid="{8BFA85CE-7285-4344-BCB7-09D9F36F2EF2}"/>
  </hyperlinks>
  <pageMargins left="0.25" right="0.25" top="0.5" bottom="0.25" header="0.8" footer="0.3"/>
  <pageSetup scale="2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74" yWindow="730" count="1">
        <x14:dataValidation type="list" errorStyle="information" allowBlank="1" showInputMessage="1" showErrorMessage="1" prompt="Select your initiative" xr:uid="{0564EFA7-F3C3-4301-A659-B2DC93A2CB89}">
          <x14:formula1>
            <xm:f>'HWIP Category Data'!$A$1:$A$10</xm:f>
          </x14:formula1>
          <xm:sqref>C14:D14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623A-D3ED-4DC7-B2D3-05E6FC28EB51}">
  <dimension ref="A1:Z40"/>
  <sheetViews>
    <sheetView zoomScale="98" zoomScaleNormal="98" workbookViewId="0">
      <selection activeCell="D16" sqref="D16"/>
    </sheetView>
  </sheetViews>
  <sheetFormatPr defaultColWidth="9.140625" defaultRowHeight="15.6"/>
  <cols>
    <col min="1" max="1" width="15.85546875" style="56" bestFit="1" customWidth="1"/>
    <col min="2" max="2" width="15.5703125" style="56" customWidth="1"/>
    <col min="3" max="3" width="18.28515625" style="56" bestFit="1" customWidth="1"/>
    <col min="4" max="4" width="19.85546875" style="56" bestFit="1" customWidth="1"/>
    <col min="5" max="5" width="15" style="56" bestFit="1" customWidth="1"/>
    <col min="6" max="6" width="19" style="56" bestFit="1" customWidth="1"/>
    <col min="7" max="7" width="16.85546875" style="56" customWidth="1"/>
    <col min="8" max="8" width="14.42578125" style="56" bestFit="1" customWidth="1"/>
    <col min="9" max="9" width="17.85546875" style="56" bestFit="1" customWidth="1"/>
    <col min="10" max="10" width="29" style="58" bestFit="1" customWidth="1"/>
    <col min="11" max="11" width="29.85546875" style="56" bestFit="1" customWidth="1"/>
    <col min="12" max="12" width="28.28515625" style="56" bestFit="1" customWidth="1"/>
    <col min="13" max="13" width="18.7109375" style="56" bestFit="1" customWidth="1"/>
    <col min="14" max="14" width="37.42578125" style="56" bestFit="1" customWidth="1"/>
    <col min="15" max="15" width="32" style="56" bestFit="1" customWidth="1"/>
    <col min="16" max="16" width="16.42578125" style="56" bestFit="1" customWidth="1"/>
    <col min="17" max="17" width="13.140625" style="56" bestFit="1" customWidth="1"/>
    <col min="18" max="18" width="25.28515625" style="56" bestFit="1" customWidth="1"/>
    <col min="19" max="19" width="30.7109375" style="56" bestFit="1" customWidth="1"/>
    <col min="20" max="20" width="28.140625" style="56" bestFit="1" customWidth="1"/>
    <col min="21" max="21" width="9.42578125" style="56" bestFit="1" customWidth="1"/>
    <col min="22" max="22" width="19.28515625" style="56" bestFit="1" customWidth="1"/>
    <col min="23" max="23" width="22" style="56" bestFit="1" customWidth="1"/>
    <col min="24" max="24" width="28.5703125" style="56" bestFit="1" customWidth="1"/>
    <col min="25" max="25" width="12" style="56" bestFit="1" customWidth="1"/>
    <col min="26" max="26" width="13.140625" style="56" bestFit="1" customWidth="1"/>
    <col min="27" max="16384" width="9.140625" style="56"/>
  </cols>
  <sheetData>
    <row r="1" spans="1:26" s="73" customFormat="1" ht="30.6" customHeight="1">
      <c r="A1" s="74" t="s">
        <v>31</v>
      </c>
      <c r="B1" s="75" t="s">
        <v>43</v>
      </c>
      <c r="C1" s="75" t="s">
        <v>44</v>
      </c>
      <c r="D1" s="75" t="s">
        <v>45</v>
      </c>
      <c r="E1" s="75" t="s">
        <v>46</v>
      </c>
      <c r="F1" s="75" t="s">
        <v>36</v>
      </c>
      <c r="G1" s="75" t="s">
        <v>47</v>
      </c>
      <c r="H1" s="75" t="s">
        <v>48</v>
      </c>
      <c r="I1" s="75" t="s">
        <v>49</v>
      </c>
      <c r="J1" s="76" t="s">
        <v>50</v>
      </c>
      <c r="K1" s="75" t="s">
        <v>51</v>
      </c>
      <c r="L1" s="75" t="s">
        <v>52</v>
      </c>
      <c r="M1" s="75" t="s">
        <v>53</v>
      </c>
      <c r="N1" s="75" t="s">
        <v>54</v>
      </c>
      <c r="O1" s="75" t="s">
        <v>55</v>
      </c>
      <c r="P1" s="75" t="s">
        <v>56</v>
      </c>
      <c r="Q1" s="75" t="s">
        <v>57</v>
      </c>
      <c r="R1" s="75" t="s">
        <v>58</v>
      </c>
      <c r="S1" s="75" t="s">
        <v>59</v>
      </c>
      <c r="T1" s="75" t="s">
        <v>60</v>
      </c>
      <c r="U1" s="75" t="s">
        <v>61</v>
      </c>
      <c r="V1" s="75" t="s">
        <v>38</v>
      </c>
      <c r="W1" s="75" t="s">
        <v>62</v>
      </c>
      <c r="X1" s="75" t="s">
        <v>63</v>
      </c>
      <c r="Y1" s="75" t="s">
        <v>64</v>
      </c>
      <c r="Z1" s="75" t="s">
        <v>65</v>
      </c>
    </row>
    <row r="2" spans="1:26" s="72" customFormat="1" ht="72">
      <c r="A2" s="77" t="s">
        <v>66</v>
      </c>
      <c r="B2" s="77" t="s">
        <v>67</v>
      </c>
      <c r="C2" s="77" t="s">
        <v>68</v>
      </c>
      <c r="D2" s="78">
        <v>45505</v>
      </c>
      <c r="E2" s="79" t="s">
        <v>40</v>
      </c>
      <c r="F2" s="77" t="s">
        <v>69</v>
      </c>
      <c r="G2" s="77" t="s">
        <v>70</v>
      </c>
      <c r="H2" s="77" t="s">
        <v>71</v>
      </c>
      <c r="I2" s="77" t="s">
        <v>72</v>
      </c>
      <c r="J2" s="80">
        <v>63</v>
      </c>
      <c r="K2" s="77">
        <v>0</v>
      </c>
      <c r="L2" s="77" t="s">
        <v>73</v>
      </c>
      <c r="M2" s="77"/>
      <c r="N2" s="77" t="s">
        <v>74</v>
      </c>
      <c r="O2" s="77" t="s">
        <v>75</v>
      </c>
      <c r="P2" s="77" t="s">
        <v>76</v>
      </c>
      <c r="Q2" s="77" t="s">
        <v>77</v>
      </c>
      <c r="R2" s="77"/>
      <c r="S2" s="77"/>
      <c r="T2" s="77"/>
      <c r="U2" s="77"/>
      <c r="V2" s="77" t="s">
        <v>1</v>
      </c>
      <c r="W2" s="77"/>
      <c r="X2" s="77"/>
      <c r="Y2" s="77" t="s">
        <v>78</v>
      </c>
      <c r="Z2" s="77" t="s">
        <v>79</v>
      </c>
    </row>
    <row r="3" spans="1:26" ht="45.6" customHeight="1">
      <c r="A3" s="70" t="s">
        <v>80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</row>
    <row r="4" spans="1:26" ht="15.75">
      <c r="A4" s="70" t="s">
        <v>81</v>
      </c>
      <c r="B4" s="94"/>
      <c r="C4" s="94"/>
      <c r="D4" s="95"/>
      <c r="E4" s="95"/>
      <c r="F4" s="94"/>
      <c r="G4" s="94"/>
      <c r="H4" s="93"/>
      <c r="I4" s="93"/>
      <c r="J4" s="96"/>
      <c r="K4" s="93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15.75">
      <c r="A5" s="70" t="s">
        <v>82</v>
      </c>
      <c r="B5" s="94"/>
      <c r="C5" s="94"/>
      <c r="D5" s="95"/>
      <c r="E5" s="95"/>
      <c r="F5" s="94"/>
      <c r="G5" s="94"/>
      <c r="H5" s="93"/>
      <c r="I5" s="93"/>
      <c r="J5" s="93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</row>
    <row r="6" spans="1:26">
      <c r="A6" s="70" t="s">
        <v>83</v>
      </c>
      <c r="D6" s="57"/>
      <c r="E6" s="57"/>
    </row>
    <row r="7" spans="1:26">
      <c r="A7" s="70" t="s">
        <v>84</v>
      </c>
      <c r="D7" s="57"/>
      <c r="E7" s="57"/>
    </row>
    <row r="8" spans="1:26">
      <c r="A8" s="70" t="s">
        <v>85</v>
      </c>
      <c r="D8" s="57"/>
      <c r="E8" s="57"/>
    </row>
    <row r="9" spans="1:26">
      <c r="A9" s="70" t="s">
        <v>86</v>
      </c>
      <c r="D9" s="57"/>
      <c r="E9" s="57"/>
    </row>
    <row r="10" spans="1:26">
      <c r="A10" s="70" t="s">
        <v>87</v>
      </c>
      <c r="D10" s="57"/>
      <c r="E10" s="57"/>
    </row>
    <row r="11" spans="1:26">
      <c r="A11" s="70" t="s">
        <v>88</v>
      </c>
      <c r="D11" s="57"/>
      <c r="E11" s="57"/>
    </row>
    <row r="12" spans="1:26">
      <c r="A12" s="70" t="s">
        <v>89</v>
      </c>
      <c r="D12" s="57"/>
      <c r="E12" s="57"/>
    </row>
    <row r="13" spans="1:26">
      <c r="A13" s="70" t="s">
        <v>90</v>
      </c>
      <c r="D13" s="57"/>
      <c r="E13" s="57"/>
      <c r="Y13" s="59"/>
    </row>
    <row r="14" spans="1:26">
      <c r="A14" s="70" t="s">
        <v>91</v>
      </c>
    </row>
    <row r="15" spans="1:26">
      <c r="A15" s="70" t="s">
        <v>92</v>
      </c>
    </row>
    <row r="16" spans="1:26">
      <c r="A16" s="70" t="s">
        <v>93</v>
      </c>
    </row>
    <row r="17" spans="1:1">
      <c r="A17" s="70" t="s">
        <v>94</v>
      </c>
    </row>
    <row r="18" spans="1:1">
      <c r="A18" s="70" t="s">
        <v>95</v>
      </c>
    </row>
    <row r="19" spans="1:1">
      <c r="A19" s="70" t="s">
        <v>96</v>
      </c>
    </row>
    <row r="20" spans="1:1">
      <c r="A20" s="70" t="s">
        <v>97</v>
      </c>
    </row>
    <row r="21" spans="1:1">
      <c r="A21" s="70" t="s">
        <v>98</v>
      </c>
    </row>
    <row r="22" spans="1:1">
      <c r="A22" s="70" t="s">
        <v>99</v>
      </c>
    </row>
    <row r="23" spans="1:1">
      <c r="A23" s="70" t="s">
        <v>100</v>
      </c>
    </row>
    <row r="24" spans="1:1">
      <c r="A24" s="70" t="s">
        <v>101</v>
      </c>
    </row>
    <row r="25" spans="1:1">
      <c r="A25" s="70" t="s">
        <v>102</v>
      </c>
    </row>
    <row r="26" spans="1:1">
      <c r="A26" s="70" t="s">
        <v>103</v>
      </c>
    </row>
    <row r="27" spans="1:1">
      <c r="A27" s="70" t="s">
        <v>104</v>
      </c>
    </row>
    <row r="28" spans="1:1">
      <c r="A28" s="70" t="s">
        <v>105</v>
      </c>
    </row>
    <row r="29" spans="1:1">
      <c r="A29" s="70" t="s">
        <v>106</v>
      </c>
    </row>
    <row r="30" spans="1:1">
      <c r="A30" s="70" t="s">
        <v>107</v>
      </c>
    </row>
    <row r="31" spans="1:1">
      <c r="A31" s="70" t="s">
        <v>108</v>
      </c>
    </row>
    <row r="32" spans="1:1">
      <c r="A32" s="70" t="s">
        <v>109</v>
      </c>
    </row>
    <row r="33" spans="1:1">
      <c r="A33" s="70" t="s">
        <v>110</v>
      </c>
    </row>
    <row r="34" spans="1:1">
      <c r="A34" s="70" t="s">
        <v>111</v>
      </c>
    </row>
    <row r="35" spans="1:1">
      <c r="A35" s="70" t="s">
        <v>112</v>
      </c>
    </row>
    <row r="36" spans="1:1">
      <c r="A36" s="70" t="s">
        <v>113</v>
      </c>
    </row>
    <row r="37" spans="1:1">
      <c r="A37" s="70" t="s">
        <v>114</v>
      </c>
    </row>
    <row r="38" spans="1:1">
      <c r="A38" s="70" t="s">
        <v>115</v>
      </c>
    </row>
    <row r="39" spans="1:1">
      <c r="A39" s="70" t="s">
        <v>116</v>
      </c>
    </row>
    <row r="40" spans="1:1">
      <c r="A40" s="70" t="s">
        <v>117</v>
      </c>
    </row>
  </sheetData>
  <sheetProtection insertRows="0" sort="0"/>
  <pageMargins left="0.25" right="0.25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C720-76F1-453E-81F9-4962338A83A4}">
  <sheetPr>
    <tabColor rgb="FFFF0000"/>
  </sheetPr>
  <dimension ref="A1:Y16"/>
  <sheetViews>
    <sheetView zoomScaleNormal="100" workbookViewId="0">
      <selection activeCell="B9" sqref="B9"/>
    </sheetView>
  </sheetViews>
  <sheetFormatPr defaultRowHeight="14.45"/>
  <cols>
    <col min="3" max="4" width="10.42578125" bestFit="1" customWidth="1"/>
  </cols>
  <sheetData>
    <row r="1" spans="1:25">
      <c r="A1" s="2" t="s">
        <v>118</v>
      </c>
    </row>
    <row r="3" spans="1:25">
      <c r="A3" s="46" t="s">
        <v>119</v>
      </c>
      <c r="B3" s="47"/>
      <c r="C3" s="47"/>
      <c r="D3" s="47"/>
      <c r="E3" s="47"/>
      <c r="F3" s="47"/>
      <c r="G3" s="47"/>
      <c r="H3" s="47"/>
      <c r="I3" s="47"/>
      <c r="J3" s="47"/>
    </row>
    <row r="4" spans="1:25">
      <c r="A4" s="7">
        <v>1</v>
      </c>
      <c r="B4" s="48" t="s">
        <v>120</v>
      </c>
    </row>
    <row r="5" spans="1:25">
      <c r="A5" s="7">
        <v>2</v>
      </c>
      <c r="B5" s="48" t="s">
        <v>121</v>
      </c>
    </row>
    <row r="6" spans="1:25">
      <c r="A6" s="7">
        <v>3</v>
      </c>
      <c r="B6" s="48" t="s">
        <v>122</v>
      </c>
    </row>
    <row r="7" spans="1:25">
      <c r="A7" s="7">
        <v>4</v>
      </c>
      <c r="B7" s="48" t="s">
        <v>123</v>
      </c>
    </row>
    <row r="8" spans="1:25" ht="15">
      <c r="A8" s="7">
        <v>5</v>
      </c>
      <c r="B8" t="s">
        <v>124</v>
      </c>
    </row>
    <row r="9" spans="1:25" ht="15"/>
    <row r="10" spans="1:25">
      <c r="A10" s="49" t="s">
        <v>125</v>
      </c>
    </row>
    <row r="11" spans="1:25">
      <c r="A11" s="49"/>
    </row>
    <row r="12" spans="1:25">
      <c r="A12" s="10" t="s">
        <v>126</v>
      </c>
      <c r="B12" s="9"/>
      <c r="C12" s="9"/>
      <c r="D12" s="9"/>
      <c r="E12" s="9"/>
      <c r="F12" s="9"/>
      <c r="G12" s="9"/>
      <c r="H12" s="9"/>
      <c r="I12" s="9"/>
      <c r="J12" s="9"/>
    </row>
    <row r="14" spans="1:25" ht="58.5">
      <c r="A14" s="111" t="s">
        <v>43</v>
      </c>
      <c r="B14" s="111" t="s">
        <v>44</v>
      </c>
      <c r="C14" s="111" t="s">
        <v>45</v>
      </c>
      <c r="D14" s="111" t="s">
        <v>46</v>
      </c>
      <c r="E14" s="111" t="s">
        <v>36</v>
      </c>
      <c r="F14" s="111" t="s">
        <v>47</v>
      </c>
      <c r="G14" s="111" t="s">
        <v>48</v>
      </c>
      <c r="H14" s="111" t="s">
        <v>49</v>
      </c>
      <c r="I14" s="111" t="s">
        <v>50</v>
      </c>
      <c r="J14" s="111" t="s">
        <v>51</v>
      </c>
      <c r="K14" s="111" t="s">
        <v>52</v>
      </c>
      <c r="L14" s="111" t="s">
        <v>53</v>
      </c>
      <c r="M14" s="111" t="s">
        <v>54</v>
      </c>
      <c r="N14" s="111" t="s">
        <v>55</v>
      </c>
      <c r="O14" s="111" t="s">
        <v>56</v>
      </c>
      <c r="P14" s="111" t="s">
        <v>57</v>
      </c>
      <c r="Q14" s="111" t="s">
        <v>58</v>
      </c>
      <c r="R14" s="111" t="s">
        <v>59</v>
      </c>
      <c r="S14" s="111" t="s">
        <v>60</v>
      </c>
      <c r="T14" s="111" t="s">
        <v>61</v>
      </c>
      <c r="U14" s="111" t="s">
        <v>38</v>
      </c>
      <c r="V14" s="111" t="s">
        <v>62</v>
      </c>
      <c r="W14" s="111" t="s">
        <v>63</v>
      </c>
      <c r="X14" s="111" t="s">
        <v>64</v>
      </c>
      <c r="Y14" s="111" t="s">
        <v>65</v>
      </c>
    </row>
    <row r="15" spans="1:25" ht="15">
      <c r="A15" s="112" t="s">
        <v>67</v>
      </c>
      <c r="B15" s="112" t="s">
        <v>68</v>
      </c>
      <c r="C15" s="112">
        <v>45505</v>
      </c>
      <c r="D15" s="112" t="s">
        <v>40</v>
      </c>
      <c r="E15" s="112" t="s">
        <v>69</v>
      </c>
      <c r="F15" s="112" t="s">
        <v>70</v>
      </c>
      <c r="G15" s="112" t="s">
        <v>71</v>
      </c>
      <c r="H15" s="112" t="s">
        <v>72</v>
      </c>
      <c r="I15" s="112">
        <v>63</v>
      </c>
      <c r="J15" s="112">
        <v>0</v>
      </c>
      <c r="K15" s="112" t="s">
        <v>73</v>
      </c>
      <c r="L15" s="112"/>
      <c r="M15" s="112" t="s">
        <v>74</v>
      </c>
      <c r="N15" s="112" t="s">
        <v>75</v>
      </c>
      <c r="O15" s="112" t="s">
        <v>76</v>
      </c>
      <c r="P15" s="112" t="s">
        <v>77</v>
      </c>
      <c r="Q15" s="113"/>
      <c r="R15" s="112"/>
      <c r="S15" s="112"/>
      <c r="T15" s="112"/>
      <c r="U15" s="112" t="s">
        <v>1</v>
      </c>
      <c r="V15" s="113"/>
      <c r="W15" s="112"/>
      <c r="X15" s="112" t="s">
        <v>78</v>
      </c>
      <c r="Y15" s="112" t="s">
        <v>79</v>
      </c>
    </row>
    <row r="16" spans="1:25" ht="167.25">
      <c r="A16" s="114" t="s">
        <v>127</v>
      </c>
      <c r="B16" s="114" t="s">
        <v>128</v>
      </c>
      <c r="C16" s="115">
        <v>45562</v>
      </c>
      <c r="D16" s="115">
        <v>45562</v>
      </c>
      <c r="E16" s="114" t="s">
        <v>129</v>
      </c>
      <c r="F16" s="114" t="s">
        <v>70</v>
      </c>
      <c r="G16" s="112" t="s">
        <v>71</v>
      </c>
      <c r="H16" s="112" t="s">
        <v>72</v>
      </c>
      <c r="I16" s="116">
        <v>1207.5</v>
      </c>
      <c r="J16" s="112">
        <v>0</v>
      </c>
      <c r="K16" s="114" t="s">
        <v>130</v>
      </c>
      <c r="L16" s="114"/>
      <c r="M16" s="114"/>
      <c r="N16" s="114"/>
      <c r="O16" s="114" t="s">
        <v>131</v>
      </c>
      <c r="P16" s="114" t="s">
        <v>132</v>
      </c>
      <c r="Q16" s="114"/>
      <c r="R16" s="114"/>
      <c r="S16" s="114"/>
      <c r="T16" s="114"/>
      <c r="U16" s="114" t="s">
        <v>133</v>
      </c>
      <c r="V16" s="114"/>
      <c r="W16" s="114" t="s">
        <v>134</v>
      </c>
      <c r="X16" s="114"/>
      <c r="Y16" s="114"/>
    </row>
  </sheetData>
  <hyperlinks>
    <hyperlink ref="A1" location="'1. Cover Sheet '!A1" display="Go back to &quot;Cover Sheet&quot;" xr:uid="{85F3594F-B031-4C27-97E3-0655CEF2DB9C}"/>
  </hyperlink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EC4C0-C2EC-4BEA-BFA7-86B445802147}">
  <sheetPr>
    <tabColor theme="6" tint="0.79998168889431442"/>
  </sheetPr>
  <dimension ref="A1:J68"/>
  <sheetViews>
    <sheetView zoomScaleNormal="100" workbookViewId="0">
      <selection activeCell="F10" sqref="F10"/>
    </sheetView>
  </sheetViews>
  <sheetFormatPr defaultRowHeight="14.45"/>
  <cols>
    <col min="1" max="1" width="26.5703125" bestFit="1" customWidth="1"/>
    <col min="2" max="2" width="6.28515625" bestFit="1" customWidth="1"/>
    <col min="3" max="3" width="5.42578125" bestFit="1" customWidth="1"/>
    <col min="4" max="4" width="20.140625" bestFit="1" customWidth="1"/>
    <col min="5" max="5" width="22.42578125" bestFit="1" customWidth="1"/>
    <col min="6" max="6" width="16.140625" bestFit="1" customWidth="1"/>
    <col min="7" max="7" width="23.85546875" bestFit="1" customWidth="1"/>
    <col min="9" max="9" width="14.140625" customWidth="1"/>
  </cols>
  <sheetData>
    <row r="1" spans="1:10">
      <c r="A1" s="5" t="s">
        <v>135</v>
      </c>
      <c r="B1" s="6" t="s">
        <v>136</v>
      </c>
      <c r="C1" s="6" t="s">
        <v>15</v>
      </c>
      <c r="D1" s="6" t="s">
        <v>17</v>
      </c>
      <c r="E1" s="6" t="s">
        <v>18</v>
      </c>
      <c r="F1" s="6" t="s">
        <v>137</v>
      </c>
      <c r="G1" s="6" t="s">
        <v>23</v>
      </c>
      <c r="I1" s="8" t="s">
        <v>138</v>
      </c>
    </row>
    <row r="2" spans="1:10">
      <c r="A2" s="3" t="s">
        <v>139</v>
      </c>
      <c r="B2" s="4">
        <v>0</v>
      </c>
      <c r="C2" s="4">
        <v>0</v>
      </c>
      <c r="D2" s="4">
        <v>100</v>
      </c>
      <c r="E2" s="4">
        <v>200</v>
      </c>
      <c r="F2" s="4">
        <v>500</v>
      </c>
      <c r="G2" s="4">
        <v>0</v>
      </c>
      <c r="I2" s="7" t="s">
        <v>140</v>
      </c>
    </row>
    <row r="3" spans="1:10">
      <c r="A3" s="3" t="s">
        <v>141</v>
      </c>
      <c r="B3" s="4">
        <v>0</v>
      </c>
      <c r="C3" s="4">
        <v>0</v>
      </c>
      <c r="D3" s="4">
        <v>100</v>
      </c>
      <c r="E3" s="4">
        <v>0</v>
      </c>
      <c r="F3" s="4" t="s">
        <v>25</v>
      </c>
      <c r="G3" s="4">
        <v>0</v>
      </c>
      <c r="J3" t="s">
        <v>142</v>
      </c>
    </row>
    <row r="4" spans="1:10">
      <c r="A4" s="3" t="s">
        <v>143</v>
      </c>
      <c r="B4" s="4">
        <v>0</v>
      </c>
      <c r="C4" s="4">
        <v>500</v>
      </c>
      <c r="D4" s="4">
        <v>100</v>
      </c>
      <c r="E4" s="4">
        <v>200</v>
      </c>
      <c r="F4" s="4" t="s">
        <v>25</v>
      </c>
      <c r="G4" s="4">
        <v>0</v>
      </c>
      <c r="J4" t="s">
        <v>144</v>
      </c>
    </row>
    <row r="5" spans="1:10">
      <c r="A5" s="3" t="s">
        <v>145</v>
      </c>
      <c r="B5" s="4">
        <v>500</v>
      </c>
      <c r="C5" s="4">
        <v>800</v>
      </c>
      <c r="D5" s="4">
        <v>100</v>
      </c>
      <c r="E5" s="4">
        <v>200</v>
      </c>
      <c r="F5" s="4">
        <v>500</v>
      </c>
      <c r="G5" s="4">
        <v>500</v>
      </c>
      <c r="I5" s="7" t="s">
        <v>146</v>
      </c>
    </row>
    <row r="6" spans="1:10">
      <c r="A6" s="3" t="s">
        <v>20</v>
      </c>
      <c r="B6" s="4">
        <v>500</v>
      </c>
      <c r="C6" s="4">
        <v>800</v>
      </c>
      <c r="D6" s="4">
        <v>100</v>
      </c>
      <c r="E6" s="4">
        <v>200</v>
      </c>
      <c r="F6" s="4">
        <v>500</v>
      </c>
      <c r="G6" s="4">
        <v>500</v>
      </c>
      <c r="J6" t="s">
        <v>147</v>
      </c>
    </row>
    <row r="7" spans="1:10">
      <c r="A7" s="3" t="s">
        <v>148</v>
      </c>
      <c r="B7" s="4">
        <v>500</v>
      </c>
      <c r="C7" s="4">
        <v>500</v>
      </c>
      <c r="D7" s="4">
        <v>100</v>
      </c>
      <c r="E7" s="4">
        <v>200</v>
      </c>
      <c r="F7" s="4">
        <v>500</v>
      </c>
      <c r="G7" s="4">
        <v>500</v>
      </c>
      <c r="J7" t="s">
        <v>149</v>
      </c>
    </row>
    <row r="8" spans="1:10">
      <c r="A8" s="3" t="s">
        <v>150</v>
      </c>
      <c r="B8" s="4">
        <v>500</v>
      </c>
      <c r="C8" s="4">
        <v>800</v>
      </c>
      <c r="D8" s="4">
        <v>100</v>
      </c>
      <c r="E8" s="4">
        <v>200</v>
      </c>
      <c r="F8" s="4">
        <v>500</v>
      </c>
      <c r="G8" s="4">
        <v>500</v>
      </c>
      <c r="J8" t="s">
        <v>151</v>
      </c>
    </row>
    <row r="9" spans="1:10">
      <c r="A9" s="3" t="s">
        <v>152</v>
      </c>
      <c r="B9" s="4">
        <v>500</v>
      </c>
      <c r="C9" s="4">
        <v>800</v>
      </c>
      <c r="D9" s="4">
        <v>100</v>
      </c>
      <c r="E9" s="4">
        <v>200</v>
      </c>
      <c r="F9" s="4">
        <v>500</v>
      </c>
      <c r="G9" s="4">
        <v>500</v>
      </c>
      <c r="J9" t="s">
        <v>153</v>
      </c>
    </row>
    <row r="10" spans="1:10">
      <c r="A10" s="3" t="s">
        <v>154</v>
      </c>
      <c r="B10" s="4">
        <v>0</v>
      </c>
      <c r="C10" s="4">
        <v>0</v>
      </c>
      <c r="D10" s="4">
        <v>100</v>
      </c>
      <c r="E10" s="4">
        <v>200</v>
      </c>
      <c r="F10" s="4">
        <v>500</v>
      </c>
      <c r="G10" s="4">
        <v>500</v>
      </c>
      <c r="J10" t="s">
        <v>155</v>
      </c>
    </row>
    <row r="11" spans="1:10">
      <c r="I11" s="7" t="s">
        <v>156</v>
      </c>
    </row>
    <row r="12" spans="1:10">
      <c r="J12" t="s">
        <v>157</v>
      </c>
    </row>
    <row r="13" spans="1:10">
      <c r="J13" t="s">
        <v>158</v>
      </c>
    </row>
    <row r="14" spans="1:10">
      <c r="J14" t="s">
        <v>159</v>
      </c>
    </row>
    <row r="15" spans="1:10">
      <c r="J15" t="s">
        <v>160</v>
      </c>
    </row>
    <row r="16" spans="1:10">
      <c r="J16" t="s">
        <v>155</v>
      </c>
    </row>
    <row r="17" spans="9:10">
      <c r="I17" s="7" t="s">
        <v>161</v>
      </c>
    </row>
    <row r="18" spans="9:10">
      <c r="J18" t="s">
        <v>162</v>
      </c>
    </row>
    <row r="19" spans="9:10">
      <c r="J19" t="s">
        <v>163</v>
      </c>
    </row>
    <row r="20" spans="9:10">
      <c r="J20" t="s">
        <v>164</v>
      </c>
    </row>
    <row r="21" spans="9:10">
      <c r="J21" t="s">
        <v>165</v>
      </c>
    </row>
    <row r="22" spans="9:10">
      <c r="J22" t="s">
        <v>166</v>
      </c>
    </row>
    <row r="23" spans="9:10">
      <c r="J23" t="s">
        <v>167</v>
      </c>
    </row>
    <row r="24" spans="9:10">
      <c r="J24" t="s">
        <v>155</v>
      </c>
    </row>
    <row r="25" spans="9:10">
      <c r="J25" t="s">
        <v>168</v>
      </c>
    </row>
    <row r="26" spans="9:10">
      <c r="J26" t="s">
        <v>169</v>
      </c>
    </row>
    <row r="27" spans="9:10">
      <c r="I27" s="7" t="s">
        <v>170</v>
      </c>
    </row>
    <row r="28" spans="9:10">
      <c r="J28" t="s">
        <v>162</v>
      </c>
    </row>
    <row r="29" spans="9:10">
      <c r="J29" t="s">
        <v>163</v>
      </c>
    </row>
    <row r="30" spans="9:10">
      <c r="J30" t="s">
        <v>164</v>
      </c>
    </row>
    <row r="31" spans="9:10">
      <c r="J31" t="s">
        <v>165</v>
      </c>
    </row>
    <row r="32" spans="9:10">
      <c r="J32" t="s">
        <v>166</v>
      </c>
    </row>
    <row r="33" spans="9:10">
      <c r="J33" t="s">
        <v>167</v>
      </c>
    </row>
    <row r="34" spans="9:10">
      <c r="J34" t="s">
        <v>155</v>
      </c>
    </row>
    <row r="35" spans="9:10">
      <c r="J35" t="s">
        <v>168</v>
      </c>
    </row>
    <row r="36" spans="9:10">
      <c r="J36" t="s">
        <v>169</v>
      </c>
    </row>
    <row r="37" spans="9:10">
      <c r="I37" s="7" t="s">
        <v>171</v>
      </c>
    </row>
    <row r="38" spans="9:10">
      <c r="J38" t="s">
        <v>172</v>
      </c>
    </row>
    <row r="39" spans="9:10">
      <c r="J39" t="s">
        <v>173</v>
      </c>
    </row>
    <row r="40" spans="9:10">
      <c r="J40" t="s">
        <v>163</v>
      </c>
    </row>
    <row r="41" spans="9:10">
      <c r="J41" t="s">
        <v>174</v>
      </c>
    </row>
    <row r="42" spans="9:10">
      <c r="J42" t="s">
        <v>175</v>
      </c>
    </row>
    <row r="43" spans="9:10">
      <c r="J43" t="s">
        <v>166</v>
      </c>
    </row>
    <row r="44" spans="9:10">
      <c r="I44" s="7" t="s">
        <v>176</v>
      </c>
    </row>
    <row r="45" spans="9:10">
      <c r="J45" t="s">
        <v>162</v>
      </c>
    </row>
    <row r="46" spans="9:10">
      <c r="J46" t="s">
        <v>177</v>
      </c>
    </row>
    <row r="47" spans="9:10">
      <c r="J47" t="s">
        <v>178</v>
      </c>
    </row>
    <row r="48" spans="9:10">
      <c r="J48" t="s">
        <v>167</v>
      </c>
    </row>
    <row r="49" spans="9:10">
      <c r="J49" t="s">
        <v>165</v>
      </c>
    </row>
    <row r="50" spans="9:10">
      <c r="J50" t="s">
        <v>179</v>
      </c>
    </row>
    <row r="51" spans="9:10">
      <c r="J51" t="s">
        <v>155</v>
      </c>
    </row>
    <row r="52" spans="9:10">
      <c r="J52" t="s">
        <v>180</v>
      </c>
    </row>
    <row r="53" spans="9:10">
      <c r="I53" s="7" t="s">
        <v>181</v>
      </c>
    </row>
    <row r="54" spans="9:10">
      <c r="J54" t="s">
        <v>162</v>
      </c>
    </row>
    <row r="55" spans="9:10">
      <c r="J55" t="s">
        <v>177</v>
      </c>
    </row>
    <row r="56" spans="9:10">
      <c r="J56" t="s">
        <v>178</v>
      </c>
    </row>
    <row r="57" spans="9:10">
      <c r="J57" t="s">
        <v>165</v>
      </c>
    </row>
    <row r="58" spans="9:10">
      <c r="J58" t="s">
        <v>167</v>
      </c>
    </row>
    <row r="59" spans="9:10">
      <c r="J59" t="s">
        <v>155</v>
      </c>
    </row>
    <row r="60" spans="9:10">
      <c r="J60" t="s">
        <v>182</v>
      </c>
    </row>
    <row r="61" spans="9:10">
      <c r="J61" t="s">
        <v>169</v>
      </c>
    </row>
    <row r="62" spans="9:10">
      <c r="I62" s="7" t="s">
        <v>183</v>
      </c>
    </row>
    <row r="63" spans="9:10">
      <c r="J63" t="s">
        <v>184</v>
      </c>
    </row>
    <row r="64" spans="9:10">
      <c r="J64" t="s">
        <v>162</v>
      </c>
    </row>
    <row r="65" spans="10:10">
      <c r="J65" t="s">
        <v>155</v>
      </c>
    </row>
    <row r="66" spans="10:10">
      <c r="J66" t="s">
        <v>185</v>
      </c>
    </row>
    <row r="67" spans="10:10">
      <c r="J67" t="s">
        <v>166</v>
      </c>
    </row>
    <row r="68" spans="10:10">
      <c r="J68" t="s">
        <v>169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02537d-83d8-4008-bf0a-e2b9355f08c8" xsi:nil="true"/>
    <lcf76f155ced4ddcb4097134ff3c332f xmlns="e21d03ed-9687-47b1-8544-cbbb493a8578">
      <Terms xmlns="http://schemas.microsoft.com/office/infopath/2007/PartnerControls"/>
    </lcf76f155ced4ddcb4097134ff3c332f>
    <_Flow_SignoffStatus xmlns="e21d03ed-9687-47b1-8544-cbbb493a857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C9B6AFBF884746AF3BAAFB2227C2EA" ma:contentTypeVersion="19" ma:contentTypeDescription="Create a new document." ma:contentTypeScope="" ma:versionID="e21b88d7c91f67d0c010a870f49a1afb">
  <xsd:schema xmlns:xsd="http://www.w3.org/2001/XMLSchema" xmlns:xs="http://www.w3.org/2001/XMLSchema" xmlns:p="http://schemas.microsoft.com/office/2006/metadata/properties" xmlns:ns2="0d02537d-83d8-4008-bf0a-e2b9355f08c8" xmlns:ns3="e21d03ed-9687-47b1-8544-cbbb493a8578" targetNamespace="http://schemas.microsoft.com/office/2006/metadata/properties" ma:root="true" ma:fieldsID="84ea61b5c92ded6d361b66e398ea5dc7" ns2:_="" ns3:_="">
    <xsd:import namespace="0d02537d-83d8-4008-bf0a-e2b9355f08c8"/>
    <xsd:import namespace="e21d03ed-9687-47b1-8544-cbbb493a857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02537d-83d8-4008-bf0a-e2b9355f0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894ac93-dc71-4295-a924-a51d712f2ae1}" ma:internalName="TaxCatchAll" ma:showField="CatchAllData" ma:web="0d02537d-83d8-4008-bf0a-e2b9355f0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d03ed-9687-47b1-8544-cbbb493a85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a1f1625-ae5f-4790-9429-a47075c1c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72E6E7-8977-40C8-A5CE-2B209AC01778}"/>
</file>

<file path=customXml/itemProps2.xml><?xml version="1.0" encoding="utf-8"?>
<ds:datastoreItem xmlns:ds="http://schemas.openxmlformats.org/officeDocument/2006/customXml" ds:itemID="{7B99AE7B-261E-4060-B1D2-F42069EA2B47}"/>
</file>

<file path=customXml/itemProps3.xml><?xml version="1.0" encoding="utf-8"?>
<ds:datastoreItem xmlns:ds="http://schemas.openxmlformats.org/officeDocument/2006/customXml" ds:itemID="{7298D2AC-EFDB-4F02-82C7-EDEE0C622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UBC Enrolment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Wei, Joyce</dc:creator>
  <cp:keywords/>
  <dc:description/>
  <cp:lastModifiedBy>Lee, Nicholas</cp:lastModifiedBy>
  <cp:revision/>
  <dcterms:created xsi:type="dcterms:W3CDTF">2011-10-14T17:09:23Z</dcterms:created>
  <dcterms:modified xsi:type="dcterms:W3CDTF">2025-04-29T21:54:59Z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0x01010095C9B6AFBF884746AF3BAAFB2227C2EA</vt:lpwstr>
  </property>
  <property fmtid="{D5CDD505-2E9C-101B-9397-08002B2CF9AE}" pid="4" name="MediaServiceImageTags">
    <vt:lpwstr/>
  </property>
</Properties>
</file>